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ov. Com. WVL\Boekhouding\Seizoen 22-23\Aanrekeningen\"/>
    </mc:Choice>
  </mc:AlternateContent>
  <xr:revisionPtr revIDLastSave="0" documentId="13_ncr:1_{34867996-34CD-488A-AEFC-2238860C87A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DAMES" sheetId="2" r:id="rId1"/>
    <sheet name="HERE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9" i="1" l="1"/>
  <c r="AL37" i="2"/>
  <c r="AN37" i="2" s="1"/>
  <c r="AK37" i="2"/>
  <c r="AK37" i="1"/>
  <c r="AN37" i="1"/>
  <c r="AM37" i="1"/>
  <c r="AP39" i="1"/>
  <c r="AM39" i="2"/>
  <c r="AO37" i="1" l="1"/>
  <c r="AQ37" i="1" s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8" i="1"/>
  <c r="AL39" i="1"/>
  <c r="AK6" i="1"/>
  <c r="AM6" i="1"/>
  <c r="AM7" i="1"/>
  <c r="AM5" i="1"/>
  <c r="AM39" i="1" l="1"/>
  <c r="S39" i="1"/>
  <c r="AG39" i="2"/>
  <c r="AH39" i="2"/>
  <c r="AI39" i="2"/>
  <c r="AJ39" i="2"/>
  <c r="AF39" i="2"/>
  <c r="AE39" i="2"/>
  <c r="AK14" i="2" l="1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8" i="2"/>
  <c r="AK7" i="2"/>
  <c r="AK8" i="2"/>
  <c r="AK9" i="2"/>
  <c r="AK10" i="2"/>
  <c r="AK11" i="2"/>
  <c r="AK12" i="2"/>
  <c r="AK13" i="2"/>
  <c r="AK6" i="2"/>
  <c r="AL6" i="2"/>
  <c r="AN6" i="2" s="1"/>
  <c r="AL7" i="2"/>
  <c r="AN7" i="2" s="1"/>
  <c r="AL8" i="2"/>
  <c r="AN8" i="2" s="1"/>
  <c r="AL9" i="2"/>
  <c r="AN9" i="2" s="1"/>
  <c r="AL10" i="2"/>
  <c r="AN10" i="2" s="1"/>
  <c r="AL11" i="2"/>
  <c r="AN11" i="2" s="1"/>
  <c r="AL12" i="2"/>
  <c r="AN12" i="2" s="1"/>
  <c r="AL13" i="2"/>
  <c r="AN13" i="2" s="1"/>
  <c r="AL14" i="2"/>
  <c r="AN14" i="2" s="1"/>
  <c r="AL15" i="2"/>
  <c r="AN15" i="2" s="1"/>
  <c r="AL16" i="2"/>
  <c r="AN16" i="2" s="1"/>
  <c r="AL17" i="2"/>
  <c r="AN17" i="2" s="1"/>
  <c r="AL18" i="2"/>
  <c r="AN18" i="2" s="1"/>
  <c r="AL19" i="2"/>
  <c r="AN19" i="2" s="1"/>
  <c r="AL20" i="2"/>
  <c r="AN20" i="2" s="1"/>
  <c r="AL21" i="2"/>
  <c r="AN21" i="2" s="1"/>
  <c r="AL22" i="2"/>
  <c r="AN22" i="2" s="1"/>
  <c r="AL23" i="2"/>
  <c r="AN23" i="2" s="1"/>
  <c r="AL24" i="2"/>
  <c r="AN24" i="2" s="1"/>
  <c r="AL25" i="2"/>
  <c r="AN25" i="2" s="1"/>
  <c r="AL26" i="2"/>
  <c r="AN26" i="2" s="1"/>
  <c r="AL27" i="2"/>
  <c r="AN27" i="2" s="1"/>
  <c r="AL28" i="2"/>
  <c r="AN28" i="2" s="1"/>
  <c r="AL29" i="2"/>
  <c r="AN29" i="2" s="1"/>
  <c r="AL30" i="2"/>
  <c r="AN30" i="2" s="1"/>
  <c r="AL31" i="2"/>
  <c r="AN31" i="2" s="1"/>
  <c r="AL32" i="2"/>
  <c r="AN32" i="2" s="1"/>
  <c r="AL33" i="2"/>
  <c r="AN33" i="2" s="1"/>
  <c r="AL34" i="2"/>
  <c r="AN34" i="2" s="1"/>
  <c r="AL35" i="2"/>
  <c r="AN35" i="2" s="1"/>
  <c r="AL36" i="2"/>
  <c r="AN36" i="2" s="1"/>
  <c r="AL38" i="2"/>
  <c r="AN38" i="2" s="1"/>
  <c r="AL5" i="2"/>
  <c r="AN5" i="2" s="1"/>
  <c r="AK5" i="2"/>
  <c r="AN39" i="2" l="1"/>
  <c r="AN38" i="1"/>
  <c r="AO38" i="1" s="1"/>
  <c r="AQ38" i="1" s="1"/>
  <c r="AK38" i="1"/>
  <c r="AN36" i="1" l="1"/>
  <c r="AO36" i="1" s="1"/>
  <c r="AQ36" i="1" s="1"/>
  <c r="AK36" i="1"/>
  <c r="AD39" i="2" l="1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AN35" i="1"/>
  <c r="AO35" i="1" s="1"/>
  <c r="AQ35" i="1" s="1"/>
  <c r="AK35" i="1"/>
  <c r="AN34" i="1"/>
  <c r="AO34" i="1" s="1"/>
  <c r="AQ34" i="1" s="1"/>
  <c r="AK34" i="1"/>
  <c r="AN33" i="1"/>
  <c r="AO33" i="1" s="1"/>
  <c r="AQ33" i="1" s="1"/>
  <c r="AK33" i="1"/>
  <c r="AN32" i="1"/>
  <c r="AO32" i="1" s="1"/>
  <c r="AQ32" i="1" s="1"/>
  <c r="AK32" i="1"/>
  <c r="AN31" i="1"/>
  <c r="AO31" i="1" s="1"/>
  <c r="AQ31" i="1" s="1"/>
  <c r="AK31" i="1"/>
  <c r="AN30" i="1"/>
  <c r="AO30" i="1" s="1"/>
  <c r="AQ30" i="1" s="1"/>
  <c r="AK30" i="1"/>
  <c r="AN29" i="1"/>
  <c r="AO29" i="1" s="1"/>
  <c r="AQ29" i="1" s="1"/>
  <c r="AK29" i="1"/>
  <c r="AN28" i="1"/>
  <c r="AO28" i="1" s="1"/>
  <c r="AQ28" i="1" s="1"/>
  <c r="AK28" i="1"/>
  <c r="AN27" i="1"/>
  <c r="AO27" i="1" s="1"/>
  <c r="AQ27" i="1" s="1"/>
  <c r="AK27" i="1"/>
  <c r="AN26" i="1"/>
  <c r="AO26" i="1" s="1"/>
  <c r="AQ26" i="1" s="1"/>
  <c r="AK26" i="1"/>
  <c r="AN25" i="1"/>
  <c r="AO25" i="1" s="1"/>
  <c r="AQ25" i="1" s="1"/>
  <c r="AK25" i="1"/>
  <c r="AN24" i="1"/>
  <c r="AO24" i="1" s="1"/>
  <c r="AQ24" i="1" s="1"/>
  <c r="AK24" i="1"/>
  <c r="AN23" i="1"/>
  <c r="AO23" i="1" s="1"/>
  <c r="AQ23" i="1" s="1"/>
  <c r="AK23" i="1"/>
  <c r="AN22" i="1"/>
  <c r="AO22" i="1" s="1"/>
  <c r="AQ22" i="1" s="1"/>
  <c r="AK22" i="1"/>
  <c r="AN21" i="1"/>
  <c r="AO21" i="1" s="1"/>
  <c r="AQ21" i="1" s="1"/>
  <c r="AK21" i="1"/>
  <c r="AN20" i="1"/>
  <c r="AO20" i="1" s="1"/>
  <c r="AQ20" i="1" s="1"/>
  <c r="AK20" i="1"/>
  <c r="AN19" i="1"/>
  <c r="AO19" i="1" s="1"/>
  <c r="AQ19" i="1" s="1"/>
  <c r="AK19" i="1"/>
  <c r="AN18" i="1"/>
  <c r="AO18" i="1" s="1"/>
  <c r="AQ18" i="1" s="1"/>
  <c r="AK18" i="1"/>
  <c r="AN17" i="1"/>
  <c r="AO17" i="1" s="1"/>
  <c r="AQ17" i="1" s="1"/>
  <c r="AK17" i="1"/>
  <c r="AN16" i="1"/>
  <c r="AO16" i="1" s="1"/>
  <c r="AQ16" i="1" s="1"/>
  <c r="AK16" i="1"/>
  <c r="AN15" i="1"/>
  <c r="AO15" i="1" s="1"/>
  <c r="AQ15" i="1" s="1"/>
  <c r="AK15" i="1"/>
  <c r="AN14" i="1"/>
  <c r="AO14" i="1" s="1"/>
  <c r="AQ14" i="1" s="1"/>
  <c r="AK14" i="1"/>
  <c r="AN13" i="1"/>
  <c r="AO13" i="1" s="1"/>
  <c r="AQ13" i="1" s="1"/>
  <c r="AK13" i="1"/>
  <c r="AN12" i="1"/>
  <c r="AO12" i="1" s="1"/>
  <c r="AQ12" i="1" s="1"/>
  <c r="AK12" i="1"/>
  <c r="AN11" i="1"/>
  <c r="AO11" i="1" s="1"/>
  <c r="AQ11" i="1" s="1"/>
  <c r="AK11" i="1"/>
  <c r="AN10" i="1"/>
  <c r="AO10" i="1" s="1"/>
  <c r="AQ10" i="1" s="1"/>
  <c r="AK10" i="1"/>
  <c r="AN9" i="1"/>
  <c r="AO9" i="1" s="1"/>
  <c r="AQ9" i="1" s="1"/>
  <c r="AK9" i="1"/>
  <c r="AN8" i="1"/>
  <c r="AO8" i="1" s="1"/>
  <c r="AQ8" i="1" s="1"/>
  <c r="AK8" i="1"/>
  <c r="AN7" i="1"/>
  <c r="AO7" i="1" s="1"/>
  <c r="AQ7" i="1" s="1"/>
  <c r="AK7" i="1"/>
  <c r="AN6" i="1"/>
  <c r="AO6" i="1" s="1"/>
  <c r="AQ6" i="1" s="1"/>
  <c r="AN5" i="1"/>
  <c r="AK5" i="1"/>
  <c r="AO5" i="1" l="1"/>
  <c r="AQ5" i="1" s="1"/>
  <c r="AN39" i="1"/>
  <c r="S40" i="2"/>
  <c r="AK39" i="1"/>
  <c r="C40" i="1"/>
  <c r="J40" i="2"/>
  <c r="G40" i="2"/>
  <c r="J40" i="1"/>
  <c r="V40" i="1"/>
  <c r="G40" i="1"/>
  <c r="P40" i="1"/>
  <c r="S40" i="1"/>
  <c r="C40" i="2"/>
  <c r="V40" i="2"/>
  <c r="P40" i="2"/>
  <c r="AK39" i="2"/>
  <c r="AL39" i="2"/>
  <c r="AO39" i="1" l="1"/>
  <c r="AQ39" i="1"/>
</calcChain>
</file>

<file path=xl/sharedStrings.xml><?xml version="1.0" encoding="utf-8"?>
<sst xmlns="http://schemas.openxmlformats.org/spreadsheetml/2006/main" count="248" uniqueCount="97">
  <si>
    <t>TARIEF ===&gt;</t>
  </si>
  <si>
    <t>HEREN</t>
  </si>
  <si>
    <t>B</t>
  </si>
  <si>
    <t>P</t>
  </si>
  <si>
    <t>M</t>
  </si>
  <si>
    <t>K</t>
  </si>
  <si>
    <t>JUNIOR</t>
  </si>
  <si>
    <t>-21</t>
  </si>
  <si>
    <t>SENIOR</t>
  </si>
  <si>
    <t>V40</t>
  </si>
  <si>
    <t>V50</t>
  </si>
  <si>
    <t>V60</t>
  </si>
  <si>
    <t>V65</t>
  </si>
  <si>
    <t>V70</t>
  </si>
  <si>
    <t>V75</t>
  </si>
  <si>
    <t>V80</t>
  </si>
  <si>
    <t>Bedrag</t>
  </si>
  <si>
    <t>COM</t>
  </si>
  <si>
    <t>R</t>
  </si>
  <si>
    <t>RR</t>
  </si>
  <si>
    <t>WVL034</t>
  </si>
  <si>
    <t>Lauwe</t>
  </si>
  <si>
    <t>WVL040</t>
  </si>
  <si>
    <t>Sobeka</t>
  </si>
  <si>
    <t>WVL045</t>
  </si>
  <si>
    <t>Oostende</t>
  </si>
  <si>
    <t>WVL060</t>
  </si>
  <si>
    <t>Wenduine</t>
  </si>
  <si>
    <t>WVL067</t>
  </si>
  <si>
    <t>WVL071</t>
  </si>
  <si>
    <t>Nieuwpoort</t>
  </si>
  <si>
    <t>WVL072</t>
  </si>
  <si>
    <t>Kuurne</t>
  </si>
  <si>
    <t>WVL085</t>
  </si>
  <si>
    <t>Oostduinkerke</t>
  </si>
  <si>
    <t>WVL087</t>
  </si>
  <si>
    <t>Brugge</t>
  </si>
  <si>
    <t>WVL094</t>
  </si>
  <si>
    <t>WVL100</t>
  </si>
  <si>
    <t>Houthulst</t>
  </si>
  <si>
    <t>WVL104</t>
  </si>
  <si>
    <t>Bredene</t>
  </si>
  <si>
    <t>WVL105</t>
  </si>
  <si>
    <t>Jabbeke</t>
  </si>
  <si>
    <t>WVL109</t>
  </si>
  <si>
    <t>Zandvoorde</t>
  </si>
  <si>
    <t>WVL110</t>
  </si>
  <si>
    <t>Gullegem</t>
  </si>
  <si>
    <t>WVL114</t>
  </si>
  <si>
    <t>Oudenburg</t>
  </si>
  <si>
    <t>WVL116</t>
  </si>
  <si>
    <t>Atanis</t>
  </si>
  <si>
    <t>WVL117</t>
  </si>
  <si>
    <t>St-Paulus</t>
  </si>
  <si>
    <t>WVL125</t>
  </si>
  <si>
    <t>WVL126</t>
  </si>
  <si>
    <t>Tielt</t>
  </si>
  <si>
    <t>WVL129</t>
  </si>
  <si>
    <t>Heuvelland</t>
  </si>
  <si>
    <t>WVL134</t>
  </si>
  <si>
    <t>Meulebeke</t>
  </si>
  <si>
    <t>WVL137</t>
  </si>
  <si>
    <t>Knokke-Heist</t>
  </si>
  <si>
    <t>WVL138</t>
  </si>
  <si>
    <t>WVL139</t>
  </si>
  <si>
    <t>Oostkamp</t>
  </si>
  <si>
    <t>WVL141</t>
  </si>
  <si>
    <t>Rollegem</t>
  </si>
  <si>
    <t>WVL143</t>
  </si>
  <si>
    <t>St-Denijs</t>
  </si>
  <si>
    <t>WVL152</t>
  </si>
  <si>
    <t>Paletje</t>
  </si>
  <si>
    <t>WVL154</t>
  </si>
  <si>
    <t>Zonnebeke</t>
  </si>
  <si>
    <t>WVL158</t>
  </si>
  <si>
    <t>Damme</t>
  </si>
  <si>
    <t>WVL159</t>
  </si>
  <si>
    <t>Locomotief</t>
  </si>
  <si>
    <t>Koekelare</t>
  </si>
  <si>
    <t>WVL161</t>
  </si>
  <si>
    <t>Smude</t>
  </si>
  <si>
    <t>TotD</t>
  </si>
  <si>
    <t>DAMES</t>
  </si>
  <si>
    <t>WVL163</t>
  </si>
  <si>
    <t>Wingene</t>
  </si>
  <si>
    <t>Mandelhoek</t>
  </si>
  <si>
    <t>Wielsbeke-Leiel.</t>
  </si>
  <si>
    <t>Totaal
bedrag</t>
  </si>
  <si>
    <t>RR=&gt;
COM</t>
  </si>
  <si>
    <t>Bedrag
RR=&gt;
COM</t>
  </si>
  <si>
    <t>Tot
H</t>
  </si>
  <si>
    <t>Reeds
aan-
ge-
rekend</t>
  </si>
  <si>
    <t>Saldo</t>
  </si>
  <si>
    <t>WVL164</t>
  </si>
  <si>
    <t>Gidos</t>
  </si>
  <si>
    <t>Torhout</t>
  </si>
  <si>
    <t>LEDEN IN DE CLUBS INGEDEELD PER LEEFTIJDSCATEGORIE OP 01-05-2023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</si>
</sst>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0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0" borderId="41" xfId="0" applyBorder="1"/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0" fillId="0" borderId="21" xfId="0" applyBorder="1"/>
    <xf numFmtId="0" fontId="0" fillId="0" borderId="30" xfId="0" applyBorder="1"/>
    <xf numFmtId="0" fontId="0" fillId="0" borderId="17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53" xfId="0" applyBorder="1"/>
    <xf numFmtId="0" fontId="5" fillId="0" borderId="1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0" fillId="0" borderId="54" xfId="0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56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39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4" fillId="0" borderId="39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10" fillId="0" borderId="39" xfId="0" applyNumberFormat="1" applyFont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40"/>
  <sheetViews>
    <sheetView zoomScale="70" zoomScaleNormal="70" workbookViewId="0">
      <selection activeCell="AS40" sqref="AS40"/>
    </sheetView>
  </sheetViews>
  <sheetFormatPr defaultRowHeight="14.4" x14ac:dyDescent="0.3"/>
  <cols>
    <col min="1" max="1" width="8.33203125" customWidth="1"/>
    <col min="2" max="2" width="13" customWidth="1"/>
    <col min="3" max="7" width="4.5546875" style="1" customWidth="1"/>
    <col min="8" max="8" width="3.109375" style="1" customWidth="1"/>
    <col min="9" max="10" width="4.5546875" style="1" customWidth="1"/>
    <col min="11" max="11" width="3.109375" style="1" customWidth="1"/>
    <col min="12" max="13" width="4.5546875" style="1" customWidth="1"/>
    <col min="14" max="14" width="3.109375" style="1" customWidth="1"/>
    <col min="15" max="16" width="4.5546875" style="1" customWidth="1"/>
    <col min="17" max="17" width="3.109375" style="1" customWidth="1"/>
    <col min="18" max="19" width="4.5546875" style="1" customWidth="1"/>
    <col min="20" max="20" width="3.109375" style="1" customWidth="1"/>
    <col min="21" max="22" width="4.5546875" style="1" customWidth="1"/>
    <col min="23" max="23" width="3.109375" style="1" customWidth="1"/>
    <col min="24" max="25" width="4.5546875" style="1" customWidth="1"/>
    <col min="26" max="26" width="3.109375" style="1" customWidth="1"/>
    <col min="27" max="27" width="4.5546875" style="1" customWidth="1"/>
    <col min="28" max="28" width="4.6640625" style="1" customWidth="1"/>
    <col min="29" max="30" width="3.109375" style="1" customWidth="1"/>
    <col min="31" max="31" width="5.109375" style="1" bestFit="1" customWidth="1"/>
    <col min="32" max="33" width="3.109375" style="1" customWidth="1"/>
    <col min="34" max="34" width="4.6640625" style="1" customWidth="1"/>
    <col min="35" max="36" width="3.109375" style="1" customWidth="1"/>
    <col min="37" max="37" width="5.109375" style="1" customWidth="1"/>
    <col min="38" max="39" width="6.88671875" style="1" bestFit="1" customWidth="1"/>
    <col min="40" max="40" width="8.33203125" style="1" bestFit="1" customWidth="1"/>
    <col min="41" max="67" width="5.109375" style="1" customWidth="1"/>
    <col min="68" max="69" width="5.5546875" style="1" customWidth="1"/>
    <col min="70" max="70" width="3.88671875" customWidth="1"/>
    <col min="71" max="72" width="4.88671875" customWidth="1"/>
  </cols>
  <sheetData>
    <row r="1" spans="1:43" ht="23.4" x14ac:dyDescent="0.45">
      <c r="A1" s="123" t="s">
        <v>96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</row>
    <row r="2" spans="1:43" ht="15" customHeight="1" x14ac:dyDescent="0.3">
      <c r="B2" t="s">
        <v>0</v>
      </c>
      <c r="C2" s="2">
        <v>9</v>
      </c>
      <c r="D2" s="2">
        <v>18</v>
      </c>
      <c r="E2" s="2">
        <v>18</v>
      </c>
      <c r="F2" s="2">
        <v>18</v>
      </c>
      <c r="G2" s="2">
        <v>42</v>
      </c>
      <c r="H2" s="2">
        <v>6</v>
      </c>
      <c r="I2" s="2">
        <v>18</v>
      </c>
      <c r="J2" s="2">
        <v>42</v>
      </c>
      <c r="K2" s="2">
        <v>6</v>
      </c>
      <c r="L2" s="2">
        <v>18</v>
      </c>
      <c r="M2" s="2">
        <v>42</v>
      </c>
      <c r="N2" s="2">
        <v>6</v>
      </c>
      <c r="O2" s="2">
        <v>18</v>
      </c>
      <c r="P2" s="2">
        <v>42</v>
      </c>
      <c r="Q2" s="2">
        <v>6</v>
      </c>
      <c r="R2" s="2">
        <v>18</v>
      </c>
      <c r="S2" s="2">
        <v>42</v>
      </c>
      <c r="T2" s="2">
        <v>6</v>
      </c>
      <c r="U2" s="2">
        <v>18</v>
      </c>
      <c r="V2" s="2">
        <v>42</v>
      </c>
      <c r="W2" s="2">
        <v>6</v>
      </c>
      <c r="X2" s="2">
        <v>18</v>
      </c>
      <c r="Y2" s="2">
        <v>42</v>
      </c>
      <c r="Z2" s="2">
        <v>6</v>
      </c>
      <c r="AA2" s="2">
        <v>18</v>
      </c>
      <c r="AB2" s="2">
        <v>42</v>
      </c>
      <c r="AC2" s="2">
        <v>6</v>
      </c>
      <c r="AD2" s="2">
        <v>18</v>
      </c>
      <c r="AE2" s="2">
        <v>42</v>
      </c>
      <c r="AF2" s="2">
        <v>6</v>
      </c>
      <c r="AG2" s="2">
        <v>18</v>
      </c>
      <c r="AH2" s="2">
        <v>42</v>
      </c>
      <c r="AI2" s="2">
        <v>6</v>
      </c>
      <c r="AJ2" s="2">
        <v>18</v>
      </c>
      <c r="AK2" s="88" t="s">
        <v>81</v>
      </c>
      <c r="AL2" s="102" t="s">
        <v>16</v>
      </c>
      <c r="AM2" s="85" t="s">
        <v>91</v>
      </c>
      <c r="AN2" s="88" t="s">
        <v>92</v>
      </c>
    </row>
    <row r="3" spans="1:43" ht="28.8" x14ac:dyDescent="0.55000000000000004">
      <c r="A3" s="91" t="s">
        <v>82</v>
      </c>
      <c r="B3" s="92"/>
      <c r="C3" s="2" t="s">
        <v>2</v>
      </c>
      <c r="D3" s="2" t="s">
        <v>3</v>
      </c>
      <c r="E3" s="2" t="s">
        <v>4</v>
      </c>
      <c r="F3" s="2" t="s">
        <v>5</v>
      </c>
      <c r="G3" s="93" t="s">
        <v>6</v>
      </c>
      <c r="H3" s="94"/>
      <c r="I3" s="95"/>
      <c r="J3" s="96" t="s">
        <v>7</v>
      </c>
      <c r="K3" s="97"/>
      <c r="L3" s="98"/>
      <c r="M3" s="93" t="s">
        <v>8</v>
      </c>
      <c r="N3" s="94"/>
      <c r="O3" s="95"/>
      <c r="P3" s="93" t="s">
        <v>9</v>
      </c>
      <c r="Q3" s="94"/>
      <c r="R3" s="95"/>
      <c r="S3" s="93" t="s">
        <v>10</v>
      </c>
      <c r="T3" s="94"/>
      <c r="U3" s="95"/>
      <c r="V3" s="93" t="s">
        <v>11</v>
      </c>
      <c r="W3" s="94"/>
      <c r="X3" s="95"/>
      <c r="Y3" s="93" t="s">
        <v>12</v>
      </c>
      <c r="Z3" s="94"/>
      <c r="AA3" s="95"/>
      <c r="AB3" s="93" t="s">
        <v>13</v>
      </c>
      <c r="AC3" s="94"/>
      <c r="AD3" s="95"/>
      <c r="AE3" s="93" t="s">
        <v>14</v>
      </c>
      <c r="AF3" s="94"/>
      <c r="AG3" s="95"/>
      <c r="AH3" s="93" t="s">
        <v>15</v>
      </c>
      <c r="AI3" s="94"/>
      <c r="AJ3" s="95"/>
      <c r="AK3" s="89"/>
      <c r="AL3" s="103"/>
      <c r="AM3" s="86"/>
      <c r="AN3" s="89"/>
    </row>
    <row r="4" spans="1:43" x14ac:dyDescent="0.3">
      <c r="A4" s="54"/>
      <c r="B4" s="55"/>
      <c r="C4" s="2" t="s">
        <v>17</v>
      </c>
      <c r="D4" s="2" t="s">
        <v>17</v>
      </c>
      <c r="E4" s="2" t="s">
        <v>17</v>
      </c>
      <c r="F4" s="2" t="s">
        <v>17</v>
      </c>
      <c r="G4" s="2" t="s">
        <v>17</v>
      </c>
      <c r="H4" s="2" t="s">
        <v>18</v>
      </c>
      <c r="I4" s="2" t="s">
        <v>19</v>
      </c>
      <c r="J4" s="2" t="s">
        <v>17</v>
      </c>
      <c r="K4" s="2" t="s">
        <v>18</v>
      </c>
      <c r="L4" s="2" t="s">
        <v>19</v>
      </c>
      <c r="M4" s="2" t="s">
        <v>17</v>
      </c>
      <c r="N4" s="2" t="s">
        <v>18</v>
      </c>
      <c r="O4" s="2" t="s">
        <v>19</v>
      </c>
      <c r="P4" s="2" t="s">
        <v>17</v>
      </c>
      <c r="Q4" s="2" t="s">
        <v>18</v>
      </c>
      <c r="R4" s="2" t="s">
        <v>19</v>
      </c>
      <c r="S4" s="2" t="s">
        <v>17</v>
      </c>
      <c r="T4" s="2" t="s">
        <v>18</v>
      </c>
      <c r="U4" s="2" t="s">
        <v>19</v>
      </c>
      <c r="V4" s="2" t="s">
        <v>17</v>
      </c>
      <c r="W4" s="2" t="s">
        <v>18</v>
      </c>
      <c r="X4" s="2" t="s">
        <v>19</v>
      </c>
      <c r="Y4" s="2" t="s">
        <v>17</v>
      </c>
      <c r="Z4" s="2" t="s">
        <v>18</v>
      </c>
      <c r="AA4" s="2" t="s">
        <v>19</v>
      </c>
      <c r="AB4" s="2" t="s">
        <v>17</v>
      </c>
      <c r="AC4" s="2" t="s">
        <v>18</v>
      </c>
      <c r="AD4" s="2" t="s">
        <v>19</v>
      </c>
      <c r="AE4" s="2" t="s">
        <v>17</v>
      </c>
      <c r="AF4" s="2" t="s">
        <v>18</v>
      </c>
      <c r="AG4" s="2" t="s">
        <v>19</v>
      </c>
      <c r="AH4" s="2" t="s">
        <v>17</v>
      </c>
      <c r="AI4" s="2" t="s">
        <v>18</v>
      </c>
      <c r="AJ4" s="2" t="s">
        <v>19</v>
      </c>
      <c r="AK4" s="90"/>
      <c r="AL4" s="104"/>
      <c r="AM4" s="87"/>
      <c r="AN4" s="90"/>
    </row>
    <row r="5" spans="1:43" ht="14.4" customHeight="1" x14ac:dyDescent="0.3">
      <c r="A5" s="3" t="s">
        <v>20</v>
      </c>
      <c r="B5" s="48" t="s">
        <v>21</v>
      </c>
      <c r="C5" s="60">
        <v>32</v>
      </c>
      <c r="D5" s="61"/>
      <c r="E5" s="61">
        <v>2</v>
      </c>
      <c r="F5" s="61"/>
      <c r="G5" s="62">
        <v>3</v>
      </c>
      <c r="H5" s="77"/>
      <c r="I5" s="78"/>
      <c r="J5" s="62"/>
      <c r="K5" s="77"/>
      <c r="L5" s="78"/>
      <c r="M5" s="62">
        <v>1</v>
      </c>
      <c r="N5" s="77"/>
      <c r="O5" s="78"/>
      <c r="P5" s="62"/>
      <c r="Q5" s="77">
        <v>1</v>
      </c>
      <c r="R5" s="52"/>
      <c r="S5" s="50"/>
      <c r="T5" s="51"/>
      <c r="U5" s="52"/>
      <c r="V5" s="50"/>
      <c r="W5" s="51"/>
      <c r="X5" s="52"/>
      <c r="Y5" s="50"/>
      <c r="Z5" s="51">
        <v>1</v>
      </c>
      <c r="AA5" s="52"/>
      <c r="AB5" s="50"/>
      <c r="AC5" s="51"/>
      <c r="AD5" s="52"/>
      <c r="AE5" s="53"/>
      <c r="AF5" s="51"/>
      <c r="AG5" s="53"/>
      <c r="AH5" s="50"/>
      <c r="AI5" s="51"/>
      <c r="AJ5" s="52"/>
      <c r="AK5" s="5">
        <f>AJ5+AI5+AH5+AD5+AC5+AB5+AA5+Z5+Y5+X5+W5+V5+U5+T5+S5+R5+Q5+P5+O5+N5+M5+L5+K5+J5+I5+H5+G5+F5+E5+D5+C5+AG5+AF5+AE5</f>
        <v>40</v>
      </c>
      <c r="AL5" s="5">
        <f>$AJ5*$AJ$2+$AI5*$AI$2+$AH5*$AH$2+$AD5*$AD$2+$AC5*$AC$2+$AB5*$AB$2+$AA5*$AA$2+$Z5*$Z$2+$Y5*$Y$2+$X5*$X$2+$W5*$W$2+$V5*$V$2+$U5*$U$2+$T5*$T$2+$S5*$S$2+$R5*$R$2+$Q5*$Q$2+$P5*$P$2+$O5*$O$2+$N5*$N$2+$M5*$M$2+$L5*$L$2+$K5*$K$2+$J5*$J$2+$I5*$I$2+$H5*$H$2+$G5*$G$2+$F5*$F$2+$E5*$E$2+$D5*$D$2+$C5*$C$2+$AE5*$AE$2+$AF5*$AF$2+$AG5*$AG$2</f>
        <v>504</v>
      </c>
      <c r="AM5" s="2">
        <v>462</v>
      </c>
      <c r="AN5" s="124">
        <f t="shared" ref="AN5:AN38" si="0">AL5-AM5</f>
        <v>42</v>
      </c>
      <c r="AQ5" s="26"/>
    </row>
    <row r="6" spans="1:43" ht="14.4" customHeight="1" x14ac:dyDescent="0.3">
      <c r="A6" s="3" t="s">
        <v>22</v>
      </c>
      <c r="B6" s="48" t="s">
        <v>23</v>
      </c>
      <c r="C6" s="4"/>
      <c r="D6" s="5"/>
      <c r="E6" s="5"/>
      <c r="F6" s="5"/>
      <c r="G6" s="6"/>
      <c r="H6" s="7"/>
      <c r="I6" s="8"/>
      <c r="J6" s="6"/>
      <c r="K6" s="7"/>
      <c r="L6" s="8"/>
      <c r="M6" s="6">
        <v>1</v>
      </c>
      <c r="N6" s="7"/>
      <c r="O6" s="8"/>
      <c r="P6" s="6"/>
      <c r="Q6" s="7"/>
      <c r="R6" s="8"/>
      <c r="S6" s="6"/>
      <c r="T6" s="7"/>
      <c r="U6" s="8"/>
      <c r="V6" s="6"/>
      <c r="W6" s="7"/>
      <c r="X6" s="8"/>
      <c r="Y6" s="6"/>
      <c r="Z6" s="7"/>
      <c r="AA6" s="8"/>
      <c r="AB6" s="6"/>
      <c r="AC6" s="7"/>
      <c r="AD6" s="8"/>
      <c r="AE6" s="41"/>
      <c r="AF6" s="7"/>
      <c r="AG6" s="41"/>
      <c r="AH6" s="6"/>
      <c r="AI6" s="7"/>
      <c r="AJ6" s="8"/>
      <c r="AK6" s="5">
        <f>AJ6+AI6+AH6+AD6+AC6+AB6+AA6+Z6+Y6+X6+W6+V6+U6+T6+S6+R6+Q6+P6+O6+N6+M6+L6+K6+J6+I6+H6+G6+F6+E6+D6+C6+AG6+AF6+AE6</f>
        <v>1</v>
      </c>
      <c r="AL6" s="5">
        <f t="shared" ref="AL6:AL38" si="1">$AJ6*$AJ$2+$AI6*$AI$2+$AH6*$AH$2+$AD6*$AD$2+$AC6*$AC$2+$AB6*$AB$2+$AA6*$AA$2+$Z6*$Z$2+$Y6*$Y$2+$X6*$X$2+$W6*$W$2+$V6*$V$2+$U6*$U$2+$T6*$T$2+$S6*$S$2+$R6*$R$2+$Q6*$Q$2+$P6*$P$2+$O6*$O$2+$N6*$N$2+$M6*$M$2+$L6*$L$2+$K6*$K$2+$J6*$J$2+$I6*$I$2+$H6*$H$2+$G6*$G$2+$F6*$F$2+$E6*$E$2+$D6*$D$2+$C6*$C$2+$AE6*$AE$2+$AF6*$AF$2+$AG6*$AG$2</f>
        <v>42</v>
      </c>
      <c r="AM6" s="2">
        <v>42</v>
      </c>
      <c r="AN6" s="124">
        <f t="shared" si="0"/>
        <v>0</v>
      </c>
      <c r="AQ6" s="26"/>
    </row>
    <row r="7" spans="1:43" ht="14.4" customHeight="1" x14ac:dyDescent="0.3">
      <c r="A7" s="3" t="s">
        <v>24</v>
      </c>
      <c r="B7" s="48" t="s">
        <v>25</v>
      </c>
      <c r="C7" s="4">
        <v>3</v>
      </c>
      <c r="D7" s="5"/>
      <c r="E7" s="5">
        <v>1</v>
      </c>
      <c r="F7" s="5"/>
      <c r="G7" s="6">
        <v>5</v>
      </c>
      <c r="H7" s="7"/>
      <c r="I7" s="8"/>
      <c r="J7" s="6">
        <v>3</v>
      </c>
      <c r="K7" s="7"/>
      <c r="L7" s="8"/>
      <c r="M7" s="6">
        <v>3</v>
      </c>
      <c r="N7" s="7"/>
      <c r="O7" s="8"/>
      <c r="P7" s="6">
        <v>2</v>
      </c>
      <c r="Q7" s="7"/>
      <c r="R7" s="8">
        <v>3</v>
      </c>
      <c r="S7" s="6">
        <v>3</v>
      </c>
      <c r="T7" s="7"/>
      <c r="U7" s="8">
        <v>3</v>
      </c>
      <c r="V7" s="6"/>
      <c r="W7" s="7"/>
      <c r="X7" s="8">
        <v>4</v>
      </c>
      <c r="Y7" s="6"/>
      <c r="Z7" s="7"/>
      <c r="AA7" s="8"/>
      <c r="AB7" s="6">
        <v>1</v>
      </c>
      <c r="AC7" s="7"/>
      <c r="AD7" s="8"/>
      <c r="AE7" s="41"/>
      <c r="AF7" s="7"/>
      <c r="AG7" s="41">
        <v>1</v>
      </c>
      <c r="AH7" s="6"/>
      <c r="AI7" s="7"/>
      <c r="AJ7" s="8"/>
      <c r="AK7" s="5">
        <f t="shared" ref="AK7:AK38" si="2">AJ7+AI7+AH7+AD7+AC7+AB7+AA7+Z7+Y7+X7+W7+V7+U7+T7+S7+R7+Q7+P7+O7+N7+M7+L7+K7+J7+I7+H7+G7+F7+E7+D7+C7+AG7+AF7+AE7</f>
        <v>32</v>
      </c>
      <c r="AL7" s="5">
        <f t="shared" si="1"/>
        <v>957</v>
      </c>
      <c r="AM7" s="2">
        <v>915</v>
      </c>
      <c r="AN7" s="124">
        <f t="shared" si="0"/>
        <v>42</v>
      </c>
      <c r="AQ7" s="26"/>
    </row>
    <row r="8" spans="1:43" ht="14.4" customHeight="1" x14ac:dyDescent="0.3">
      <c r="A8" s="3" t="s">
        <v>26</v>
      </c>
      <c r="B8" s="48" t="s">
        <v>27</v>
      </c>
      <c r="C8" s="4">
        <v>1</v>
      </c>
      <c r="D8" s="5"/>
      <c r="E8" s="5">
        <v>1</v>
      </c>
      <c r="F8" s="5"/>
      <c r="G8" s="6"/>
      <c r="H8" s="7"/>
      <c r="I8" s="8"/>
      <c r="J8" s="6"/>
      <c r="K8" s="7"/>
      <c r="L8" s="8"/>
      <c r="M8" s="6">
        <v>2</v>
      </c>
      <c r="N8" s="7"/>
      <c r="O8" s="8"/>
      <c r="P8" s="6">
        <v>2</v>
      </c>
      <c r="Q8" s="7"/>
      <c r="R8" s="8"/>
      <c r="S8" s="6">
        <v>1</v>
      </c>
      <c r="T8" s="7">
        <v>1</v>
      </c>
      <c r="U8" s="8"/>
      <c r="V8" s="6"/>
      <c r="W8" s="7">
        <v>3</v>
      </c>
      <c r="X8" s="8"/>
      <c r="Y8" s="6">
        <v>1</v>
      </c>
      <c r="Z8" s="7">
        <v>1</v>
      </c>
      <c r="AA8" s="8"/>
      <c r="AB8" s="6"/>
      <c r="AC8" s="7">
        <v>2</v>
      </c>
      <c r="AD8" s="8"/>
      <c r="AE8" s="41">
        <v>1</v>
      </c>
      <c r="AF8" s="7"/>
      <c r="AG8" s="41"/>
      <c r="AH8" s="6"/>
      <c r="AI8" s="7">
        <v>1</v>
      </c>
      <c r="AJ8" s="8"/>
      <c r="AK8" s="5">
        <f t="shared" si="2"/>
        <v>17</v>
      </c>
      <c r="AL8" s="5">
        <f t="shared" si="1"/>
        <v>369</v>
      </c>
      <c r="AM8" s="2">
        <v>360</v>
      </c>
      <c r="AN8" s="124">
        <f t="shared" si="0"/>
        <v>9</v>
      </c>
      <c r="AQ8" s="26"/>
    </row>
    <row r="9" spans="1:43" ht="14.4" customHeight="1" x14ac:dyDescent="0.3">
      <c r="A9" s="3" t="s">
        <v>28</v>
      </c>
      <c r="B9" s="48" t="s">
        <v>85</v>
      </c>
      <c r="C9" s="4"/>
      <c r="D9" s="5"/>
      <c r="E9" s="5"/>
      <c r="F9" s="5"/>
      <c r="G9" s="6"/>
      <c r="H9" s="7"/>
      <c r="I9" s="8"/>
      <c r="J9" s="6"/>
      <c r="K9" s="7"/>
      <c r="L9" s="8"/>
      <c r="M9" s="6"/>
      <c r="N9" s="7"/>
      <c r="O9" s="8"/>
      <c r="P9" s="6"/>
      <c r="Q9" s="7"/>
      <c r="R9" s="8"/>
      <c r="S9" s="6"/>
      <c r="T9" s="7">
        <v>1</v>
      </c>
      <c r="U9" s="8"/>
      <c r="V9" s="6">
        <v>1</v>
      </c>
      <c r="W9" s="7"/>
      <c r="X9" s="8"/>
      <c r="Y9" s="6"/>
      <c r="Z9" s="7"/>
      <c r="AA9" s="8"/>
      <c r="AB9" s="6"/>
      <c r="AC9" s="7"/>
      <c r="AD9" s="8"/>
      <c r="AE9" s="41"/>
      <c r="AF9" s="7"/>
      <c r="AG9" s="41"/>
      <c r="AH9" s="6"/>
      <c r="AI9" s="7"/>
      <c r="AJ9" s="8"/>
      <c r="AK9" s="5">
        <f t="shared" si="2"/>
        <v>2</v>
      </c>
      <c r="AL9" s="5">
        <f t="shared" si="1"/>
        <v>48</v>
      </c>
      <c r="AM9" s="2">
        <v>48</v>
      </c>
      <c r="AN9" s="124">
        <f t="shared" si="0"/>
        <v>0</v>
      </c>
      <c r="AQ9" s="26"/>
    </row>
    <row r="10" spans="1:43" ht="14.4" customHeight="1" x14ac:dyDescent="0.3">
      <c r="A10" s="3" t="s">
        <v>29</v>
      </c>
      <c r="B10" s="48" t="s">
        <v>30</v>
      </c>
      <c r="C10" s="4"/>
      <c r="D10" s="5">
        <v>1</v>
      </c>
      <c r="E10" s="5">
        <v>1</v>
      </c>
      <c r="F10" s="5">
        <v>2</v>
      </c>
      <c r="G10" s="6">
        <v>1</v>
      </c>
      <c r="H10" s="7"/>
      <c r="I10" s="8"/>
      <c r="J10" s="6"/>
      <c r="K10" s="7"/>
      <c r="L10" s="8"/>
      <c r="M10" s="6"/>
      <c r="N10" s="7"/>
      <c r="O10" s="8"/>
      <c r="P10" s="6"/>
      <c r="Q10" s="7"/>
      <c r="R10" s="8"/>
      <c r="S10" s="6">
        <v>1</v>
      </c>
      <c r="T10" s="7"/>
      <c r="U10" s="8"/>
      <c r="V10" s="6"/>
      <c r="W10" s="7"/>
      <c r="X10" s="8"/>
      <c r="Y10" s="6">
        <v>1</v>
      </c>
      <c r="Z10" s="7"/>
      <c r="AA10" s="8"/>
      <c r="AB10" s="6">
        <v>1</v>
      </c>
      <c r="AC10" s="7">
        <v>1</v>
      </c>
      <c r="AD10" s="8"/>
      <c r="AE10" s="41"/>
      <c r="AF10" s="7"/>
      <c r="AG10" s="41"/>
      <c r="AH10" s="6"/>
      <c r="AI10" s="7"/>
      <c r="AJ10" s="8"/>
      <c r="AK10" s="5">
        <f t="shared" si="2"/>
        <v>9</v>
      </c>
      <c r="AL10" s="5">
        <f t="shared" si="1"/>
        <v>246</v>
      </c>
      <c r="AM10" s="2">
        <v>228</v>
      </c>
      <c r="AN10" s="124">
        <f t="shared" si="0"/>
        <v>18</v>
      </c>
      <c r="AQ10" s="26"/>
    </row>
    <row r="11" spans="1:43" ht="14.4" customHeight="1" x14ac:dyDescent="0.3">
      <c r="A11" s="3" t="s">
        <v>31</v>
      </c>
      <c r="B11" s="48" t="s">
        <v>32</v>
      </c>
      <c r="C11" s="4"/>
      <c r="D11" s="5"/>
      <c r="E11" s="5"/>
      <c r="F11" s="5"/>
      <c r="G11" s="6"/>
      <c r="H11" s="7"/>
      <c r="I11" s="8"/>
      <c r="J11" s="6"/>
      <c r="K11" s="7"/>
      <c r="L11" s="8"/>
      <c r="M11" s="6"/>
      <c r="N11" s="7"/>
      <c r="O11" s="8"/>
      <c r="P11" s="6"/>
      <c r="Q11" s="7"/>
      <c r="R11" s="8"/>
      <c r="S11" s="6"/>
      <c r="T11" s="7"/>
      <c r="U11" s="8"/>
      <c r="V11" s="6"/>
      <c r="W11" s="7"/>
      <c r="X11" s="8"/>
      <c r="Y11" s="6"/>
      <c r="Z11" s="7"/>
      <c r="AA11" s="8"/>
      <c r="AB11" s="6"/>
      <c r="AC11" s="7"/>
      <c r="AD11" s="8"/>
      <c r="AE11" s="41"/>
      <c r="AF11" s="7"/>
      <c r="AG11" s="41"/>
      <c r="AH11" s="6"/>
      <c r="AI11" s="7"/>
      <c r="AJ11" s="8"/>
      <c r="AK11" s="5">
        <f t="shared" si="2"/>
        <v>0</v>
      </c>
      <c r="AL11" s="5">
        <f t="shared" si="1"/>
        <v>0</v>
      </c>
      <c r="AM11" s="2">
        <v>0</v>
      </c>
      <c r="AN11" s="124">
        <f t="shared" si="0"/>
        <v>0</v>
      </c>
      <c r="AQ11" s="26"/>
    </row>
    <row r="12" spans="1:43" ht="14.4" customHeight="1" x14ac:dyDescent="0.3">
      <c r="A12" s="3" t="s">
        <v>33</v>
      </c>
      <c r="B12" s="48" t="s">
        <v>34</v>
      </c>
      <c r="C12" s="4"/>
      <c r="D12" s="5"/>
      <c r="E12" s="5">
        <v>2</v>
      </c>
      <c r="F12" s="5"/>
      <c r="G12" s="6"/>
      <c r="H12" s="7"/>
      <c r="I12" s="8"/>
      <c r="J12" s="6"/>
      <c r="K12" s="7"/>
      <c r="L12" s="8"/>
      <c r="M12" s="6">
        <v>1</v>
      </c>
      <c r="N12" s="7"/>
      <c r="O12" s="8"/>
      <c r="P12" s="6">
        <v>3</v>
      </c>
      <c r="Q12" s="7">
        <v>1</v>
      </c>
      <c r="R12" s="8"/>
      <c r="S12" s="6">
        <v>1</v>
      </c>
      <c r="T12" s="7">
        <v>1</v>
      </c>
      <c r="U12" s="8"/>
      <c r="V12" s="6"/>
      <c r="W12" s="7"/>
      <c r="X12" s="8"/>
      <c r="Y12" s="6"/>
      <c r="Z12" s="7">
        <v>2</v>
      </c>
      <c r="AA12" s="8"/>
      <c r="AB12" s="6"/>
      <c r="AC12" s="7"/>
      <c r="AD12" s="8"/>
      <c r="AE12" s="41"/>
      <c r="AF12" s="7"/>
      <c r="AG12" s="41"/>
      <c r="AH12" s="6"/>
      <c r="AI12" s="7"/>
      <c r="AJ12" s="8"/>
      <c r="AK12" s="5">
        <f t="shared" si="2"/>
        <v>11</v>
      </c>
      <c r="AL12" s="5">
        <f t="shared" si="1"/>
        <v>270</v>
      </c>
      <c r="AM12" s="2">
        <v>312</v>
      </c>
      <c r="AN12" s="124">
        <f t="shared" si="0"/>
        <v>-42</v>
      </c>
      <c r="AQ12" s="26"/>
    </row>
    <row r="13" spans="1:43" ht="14.4" customHeight="1" x14ac:dyDescent="0.3">
      <c r="A13" s="3" t="s">
        <v>35</v>
      </c>
      <c r="B13" s="48" t="s">
        <v>36</v>
      </c>
      <c r="C13" s="4"/>
      <c r="D13" s="5">
        <v>1</v>
      </c>
      <c r="E13" s="5"/>
      <c r="F13" s="5"/>
      <c r="G13" s="6">
        <v>1</v>
      </c>
      <c r="H13" s="7"/>
      <c r="I13" s="8"/>
      <c r="J13" s="6"/>
      <c r="K13" s="7"/>
      <c r="L13" s="8"/>
      <c r="M13" s="6">
        <v>1</v>
      </c>
      <c r="N13" s="7">
        <v>1</v>
      </c>
      <c r="O13" s="8"/>
      <c r="P13" s="6"/>
      <c r="Q13" s="7"/>
      <c r="R13" s="8"/>
      <c r="S13" s="6"/>
      <c r="T13" s="7"/>
      <c r="U13" s="8"/>
      <c r="V13" s="6"/>
      <c r="W13" s="7"/>
      <c r="X13" s="8"/>
      <c r="Y13" s="6"/>
      <c r="Z13" s="7"/>
      <c r="AA13" s="8"/>
      <c r="AB13" s="6"/>
      <c r="AC13" s="7"/>
      <c r="AD13" s="8"/>
      <c r="AE13" s="41"/>
      <c r="AF13" s="7"/>
      <c r="AG13" s="41"/>
      <c r="AH13" s="6"/>
      <c r="AI13" s="7"/>
      <c r="AJ13" s="8"/>
      <c r="AK13" s="5">
        <f t="shared" si="2"/>
        <v>4</v>
      </c>
      <c r="AL13" s="5">
        <f t="shared" si="1"/>
        <v>108</v>
      </c>
      <c r="AM13" s="2">
        <v>66</v>
      </c>
      <c r="AN13" s="124">
        <f t="shared" si="0"/>
        <v>42</v>
      </c>
      <c r="AQ13" s="26"/>
    </row>
    <row r="14" spans="1:43" ht="14.4" customHeight="1" x14ac:dyDescent="0.3">
      <c r="A14" s="3" t="s">
        <v>37</v>
      </c>
      <c r="B14" s="48" t="s">
        <v>86</v>
      </c>
      <c r="C14" s="4">
        <v>1</v>
      </c>
      <c r="D14" s="5"/>
      <c r="E14" s="5"/>
      <c r="F14" s="5"/>
      <c r="G14" s="6">
        <v>1</v>
      </c>
      <c r="H14" s="7"/>
      <c r="I14" s="8"/>
      <c r="J14" s="6"/>
      <c r="K14" s="7"/>
      <c r="L14" s="8"/>
      <c r="M14" s="6">
        <v>3</v>
      </c>
      <c r="N14" s="7"/>
      <c r="O14" s="8"/>
      <c r="P14" s="6">
        <v>2</v>
      </c>
      <c r="Q14" s="7"/>
      <c r="R14" s="8">
        <v>2</v>
      </c>
      <c r="S14" s="6">
        <v>1</v>
      </c>
      <c r="T14" s="7">
        <v>2</v>
      </c>
      <c r="U14" s="8"/>
      <c r="V14" s="6">
        <v>1</v>
      </c>
      <c r="W14" s="7"/>
      <c r="X14" s="8"/>
      <c r="Y14" s="6"/>
      <c r="Z14" s="7"/>
      <c r="AA14" s="8"/>
      <c r="AB14" s="6"/>
      <c r="AC14" s="7"/>
      <c r="AD14" s="8"/>
      <c r="AE14" s="41"/>
      <c r="AF14" s="7"/>
      <c r="AG14" s="41"/>
      <c r="AH14" s="6"/>
      <c r="AI14" s="7"/>
      <c r="AJ14" s="8"/>
      <c r="AK14" s="5">
        <f t="shared" si="2"/>
        <v>13</v>
      </c>
      <c r="AL14" s="5">
        <f t="shared" si="1"/>
        <v>393</v>
      </c>
      <c r="AM14" s="2">
        <v>393</v>
      </c>
      <c r="AN14" s="124">
        <f t="shared" si="0"/>
        <v>0</v>
      </c>
      <c r="AQ14" s="26"/>
    </row>
    <row r="15" spans="1:43" ht="14.4" customHeight="1" x14ac:dyDescent="0.3">
      <c r="A15" s="3" t="s">
        <v>38</v>
      </c>
      <c r="B15" s="48" t="s">
        <v>39</v>
      </c>
      <c r="C15" s="4">
        <v>1</v>
      </c>
      <c r="D15" s="5">
        <v>4</v>
      </c>
      <c r="E15" s="5">
        <v>1</v>
      </c>
      <c r="F15" s="5"/>
      <c r="G15" s="6"/>
      <c r="H15" s="7"/>
      <c r="I15" s="8"/>
      <c r="J15" s="6">
        <v>1</v>
      </c>
      <c r="K15" s="7"/>
      <c r="L15" s="8"/>
      <c r="M15" s="6"/>
      <c r="N15" s="7"/>
      <c r="O15" s="8">
        <v>1</v>
      </c>
      <c r="P15" s="6">
        <v>1</v>
      </c>
      <c r="Q15" s="7">
        <v>3</v>
      </c>
      <c r="R15" s="8">
        <v>3</v>
      </c>
      <c r="S15" s="6"/>
      <c r="T15" s="7"/>
      <c r="U15" s="8"/>
      <c r="V15" s="6"/>
      <c r="W15" s="7"/>
      <c r="X15" s="8">
        <v>1</v>
      </c>
      <c r="Y15" s="6"/>
      <c r="Z15" s="7"/>
      <c r="AA15" s="8"/>
      <c r="AB15" s="6"/>
      <c r="AC15" s="7"/>
      <c r="AD15" s="8"/>
      <c r="AE15" s="41"/>
      <c r="AF15" s="7"/>
      <c r="AG15" s="41"/>
      <c r="AH15" s="6"/>
      <c r="AI15" s="7"/>
      <c r="AJ15" s="8">
        <v>1</v>
      </c>
      <c r="AK15" s="5">
        <f t="shared" si="2"/>
        <v>17</v>
      </c>
      <c r="AL15" s="5">
        <f t="shared" si="1"/>
        <v>309</v>
      </c>
      <c r="AM15" s="2">
        <v>375</v>
      </c>
      <c r="AN15" s="124">
        <f t="shared" si="0"/>
        <v>-66</v>
      </c>
      <c r="AQ15" s="26"/>
    </row>
    <row r="16" spans="1:43" ht="14.4" customHeight="1" x14ac:dyDescent="0.3">
      <c r="A16" s="3" t="s">
        <v>40</v>
      </c>
      <c r="B16" s="48" t="s">
        <v>41</v>
      </c>
      <c r="C16" s="4"/>
      <c r="D16" s="5"/>
      <c r="E16" s="5"/>
      <c r="F16" s="5"/>
      <c r="G16" s="6"/>
      <c r="H16" s="7"/>
      <c r="I16" s="8"/>
      <c r="J16" s="6"/>
      <c r="K16" s="7"/>
      <c r="L16" s="8"/>
      <c r="M16" s="6">
        <v>1</v>
      </c>
      <c r="N16" s="7"/>
      <c r="O16" s="8"/>
      <c r="P16" s="6"/>
      <c r="Q16" s="7"/>
      <c r="R16" s="8"/>
      <c r="S16" s="6"/>
      <c r="T16" s="7"/>
      <c r="U16" s="8"/>
      <c r="V16" s="6"/>
      <c r="W16" s="7"/>
      <c r="X16" s="8"/>
      <c r="Y16" s="6">
        <v>1</v>
      </c>
      <c r="Z16" s="7"/>
      <c r="AA16" s="8"/>
      <c r="AB16" s="6"/>
      <c r="AC16" s="7"/>
      <c r="AD16" s="8"/>
      <c r="AE16" s="41"/>
      <c r="AF16" s="7"/>
      <c r="AG16" s="41"/>
      <c r="AH16" s="6"/>
      <c r="AI16" s="7"/>
      <c r="AJ16" s="8"/>
      <c r="AK16" s="5">
        <f t="shared" si="2"/>
        <v>2</v>
      </c>
      <c r="AL16" s="5">
        <f t="shared" si="1"/>
        <v>84</v>
      </c>
      <c r="AM16" s="2">
        <v>84</v>
      </c>
      <c r="AN16" s="124">
        <f t="shared" si="0"/>
        <v>0</v>
      </c>
      <c r="AQ16" s="26"/>
    </row>
    <row r="17" spans="1:69" ht="14.4" customHeight="1" x14ac:dyDescent="0.3">
      <c r="A17" s="3" t="s">
        <v>42</v>
      </c>
      <c r="B17" s="48" t="s">
        <v>43</v>
      </c>
      <c r="C17" s="4"/>
      <c r="D17" s="5"/>
      <c r="E17" s="5"/>
      <c r="F17" s="5"/>
      <c r="G17" s="6"/>
      <c r="H17" s="7"/>
      <c r="I17" s="8"/>
      <c r="J17" s="6"/>
      <c r="K17" s="7"/>
      <c r="L17" s="8"/>
      <c r="M17" s="6"/>
      <c r="N17" s="7"/>
      <c r="O17" s="8"/>
      <c r="P17" s="6"/>
      <c r="Q17" s="7"/>
      <c r="R17" s="8"/>
      <c r="S17" s="6">
        <v>2</v>
      </c>
      <c r="T17" s="7"/>
      <c r="U17" s="8"/>
      <c r="V17" s="6"/>
      <c r="W17" s="7"/>
      <c r="X17" s="8"/>
      <c r="Y17" s="6"/>
      <c r="Z17" s="7"/>
      <c r="AA17" s="8"/>
      <c r="AB17" s="6"/>
      <c r="AC17" s="7"/>
      <c r="AD17" s="8"/>
      <c r="AE17" s="41"/>
      <c r="AF17" s="7"/>
      <c r="AG17" s="41"/>
      <c r="AH17" s="6"/>
      <c r="AI17" s="7"/>
      <c r="AJ17" s="8"/>
      <c r="AK17" s="5">
        <f t="shared" si="2"/>
        <v>2</v>
      </c>
      <c r="AL17" s="5">
        <f t="shared" si="1"/>
        <v>84</v>
      </c>
      <c r="AM17" s="2">
        <v>84</v>
      </c>
      <c r="AN17" s="124">
        <f t="shared" si="0"/>
        <v>0</v>
      </c>
      <c r="AQ17" s="26"/>
    </row>
    <row r="18" spans="1:69" ht="14.4" customHeight="1" x14ac:dyDescent="0.3">
      <c r="A18" s="3" t="s">
        <v>44</v>
      </c>
      <c r="B18" s="48" t="s">
        <v>45</v>
      </c>
      <c r="C18" s="4">
        <v>5</v>
      </c>
      <c r="D18" s="5">
        <v>1</v>
      </c>
      <c r="E18" s="5">
        <v>7</v>
      </c>
      <c r="F18" s="5"/>
      <c r="G18" s="6">
        <v>5</v>
      </c>
      <c r="H18" s="7"/>
      <c r="I18" s="8"/>
      <c r="J18" s="6">
        <v>2</v>
      </c>
      <c r="K18" s="7"/>
      <c r="L18" s="8"/>
      <c r="M18" s="6">
        <v>4</v>
      </c>
      <c r="N18" s="7"/>
      <c r="O18" s="8"/>
      <c r="P18" s="6">
        <v>2</v>
      </c>
      <c r="Q18" s="7">
        <v>1</v>
      </c>
      <c r="R18" s="8"/>
      <c r="S18" s="6">
        <v>2</v>
      </c>
      <c r="T18" s="7"/>
      <c r="U18" s="8"/>
      <c r="V18" s="6">
        <v>1</v>
      </c>
      <c r="W18" s="7"/>
      <c r="X18" s="8"/>
      <c r="Y18" s="6"/>
      <c r="Z18" s="7"/>
      <c r="AA18" s="8"/>
      <c r="AB18" s="6"/>
      <c r="AC18" s="7"/>
      <c r="AD18" s="8"/>
      <c r="AE18" s="41"/>
      <c r="AF18" s="7"/>
      <c r="AG18" s="41"/>
      <c r="AH18" s="6"/>
      <c r="AI18" s="7"/>
      <c r="AJ18" s="8"/>
      <c r="AK18" s="5">
        <f t="shared" si="2"/>
        <v>30</v>
      </c>
      <c r="AL18" s="5">
        <f t="shared" si="1"/>
        <v>867</v>
      </c>
      <c r="AM18" s="2">
        <v>867</v>
      </c>
      <c r="AN18" s="124">
        <f t="shared" si="0"/>
        <v>0</v>
      </c>
      <c r="AQ18" s="26"/>
    </row>
    <row r="19" spans="1:69" ht="14.4" customHeight="1" x14ac:dyDescent="0.3">
      <c r="A19" s="3" t="s">
        <v>46</v>
      </c>
      <c r="B19" s="48" t="s">
        <v>47</v>
      </c>
      <c r="C19" s="4"/>
      <c r="D19" s="5"/>
      <c r="E19" s="5">
        <v>2</v>
      </c>
      <c r="F19" s="5"/>
      <c r="G19" s="6">
        <v>1</v>
      </c>
      <c r="H19" s="7"/>
      <c r="I19" s="8"/>
      <c r="J19" s="6"/>
      <c r="K19" s="7"/>
      <c r="L19" s="8"/>
      <c r="M19" s="6">
        <v>2</v>
      </c>
      <c r="N19" s="7">
        <v>1</v>
      </c>
      <c r="O19" s="8"/>
      <c r="P19" s="6"/>
      <c r="Q19" s="7"/>
      <c r="R19" s="8"/>
      <c r="S19" s="6"/>
      <c r="T19" s="7">
        <v>2</v>
      </c>
      <c r="U19" s="8">
        <v>2</v>
      </c>
      <c r="V19" s="6"/>
      <c r="W19" s="7">
        <v>5</v>
      </c>
      <c r="X19" s="8"/>
      <c r="Y19" s="6"/>
      <c r="Z19" s="7">
        <v>2</v>
      </c>
      <c r="AA19" s="8"/>
      <c r="AB19" s="6"/>
      <c r="AC19" s="7">
        <v>3</v>
      </c>
      <c r="AD19" s="8"/>
      <c r="AE19" s="41"/>
      <c r="AF19" s="7">
        <v>2</v>
      </c>
      <c r="AG19" s="41"/>
      <c r="AH19" s="6"/>
      <c r="AI19" s="7"/>
      <c r="AJ19" s="8"/>
      <c r="AK19" s="5">
        <f t="shared" si="2"/>
        <v>22</v>
      </c>
      <c r="AL19" s="5">
        <f t="shared" si="1"/>
        <v>288</v>
      </c>
      <c r="AM19" s="2">
        <v>258</v>
      </c>
      <c r="AN19" s="124">
        <f t="shared" si="0"/>
        <v>30</v>
      </c>
      <c r="AQ19" s="26"/>
    </row>
    <row r="20" spans="1:69" ht="14.4" customHeight="1" x14ac:dyDescent="0.3">
      <c r="A20" s="3" t="s">
        <v>48</v>
      </c>
      <c r="B20" s="48" t="s">
        <v>49</v>
      </c>
      <c r="C20" s="4"/>
      <c r="D20" s="5"/>
      <c r="E20" s="5"/>
      <c r="F20" s="5"/>
      <c r="G20" s="6"/>
      <c r="H20" s="7"/>
      <c r="I20" s="8"/>
      <c r="J20" s="6"/>
      <c r="K20" s="7"/>
      <c r="L20" s="8"/>
      <c r="M20" s="6"/>
      <c r="N20" s="7"/>
      <c r="O20" s="8"/>
      <c r="P20" s="6"/>
      <c r="Q20" s="7"/>
      <c r="R20" s="8"/>
      <c r="S20" s="6"/>
      <c r="T20" s="7"/>
      <c r="U20" s="8"/>
      <c r="V20" s="6"/>
      <c r="W20" s="7"/>
      <c r="X20" s="8"/>
      <c r="Y20" s="6"/>
      <c r="Z20" s="7"/>
      <c r="AA20" s="8"/>
      <c r="AB20" s="6"/>
      <c r="AC20" s="7"/>
      <c r="AD20" s="8"/>
      <c r="AE20" s="41"/>
      <c r="AF20" s="7"/>
      <c r="AG20" s="41"/>
      <c r="AH20" s="6"/>
      <c r="AI20" s="7"/>
      <c r="AJ20" s="8"/>
      <c r="AK20" s="5">
        <f t="shared" si="2"/>
        <v>0</v>
      </c>
      <c r="AL20" s="5">
        <f t="shared" si="1"/>
        <v>0</v>
      </c>
      <c r="AM20" s="2">
        <v>0</v>
      </c>
      <c r="AN20" s="124">
        <f t="shared" si="0"/>
        <v>0</v>
      </c>
      <c r="AQ20" s="26"/>
    </row>
    <row r="21" spans="1:69" ht="14.4" customHeight="1" x14ac:dyDescent="0.3">
      <c r="A21" s="3" t="s">
        <v>50</v>
      </c>
      <c r="B21" s="48" t="s">
        <v>51</v>
      </c>
      <c r="C21" s="4"/>
      <c r="D21" s="5"/>
      <c r="E21" s="5">
        <v>1</v>
      </c>
      <c r="F21" s="5"/>
      <c r="G21" s="6"/>
      <c r="H21" s="7"/>
      <c r="I21" s="8"/>
      <c r="J21" s="6"/>
      <c r="K21" s="7"/>
      <c r="L21" s="8"/>
      <c r="M21" s="6">
        <v>3</v>
      </c>
      <c r="N21" s="7">
        <v>2</v>
      </c>
      <c r="O21" s="8">
        <v>1</v>
      </c>
      <c r="P21" s="6"/>
      <c r="Q21" s="7"/>
      <c r="R21" s="8"/>
      <c r="S21" s="6"/>
      <c r="T21" s="7">
        <v>1</v>
      </c>
      <c r="U21" s="8"/>
      <c r="V21" s="6"/>
      <c r="W21" s="7"/>
      <c r="X21" s="8"/>
      <c r="Y21" s="6"/>
      <c r="Z21" s="7"/>
      <c r="AA21" s="8"/>
      <c r="AB21" s="6"/>
      <c r="AC21" s="7"/>
      <c r="AD21" s="8"/>
      <c r="AE21" s="41"/>
      <c r="AF21" s="7"/>
      <c r="AG21" s="41"/>
      <c r="AH21" s="6"/>
      <c r="AI21" s="7"/>
      <c r="AJ21" s="8"/>
      <c r="AK21" s="5">
        <f t="shared" si="2"/>
        <v>8</v>
      </c>
      <c r="AL21" s="5">
        <f t="shared" si="1"/>
        <v>180</v>
      </c>
      <c r="AM21" s="2">
        <v>180</v>
      </c>
      <c r="AN21" s="124">
        <f t="shared" si="0"/>
        <v>0</v>
      </c>
      <c r="AQ21" s="26"/>
    </row>
    <row r="22" spans="1:69" ht="14.4" customHeight="1" x14ac:dyDescent="0.3">
      <c r="A22" s="3" t="s">
        <v>52</v>
      </c>
      <c r="B22" s="48" t="s">
        <v>53</v>
      </c>
      <c r="C22" s="4"/>
      <c r="D22" s="5"/>
      <c r="E22" s="5"/>
      <c r="F22" s="5"/>
      <c r="G22" s="6"/>
      <c r="H22" s="7"/>
      <c r="I22" s="8"/>
      <c r="J22" s="6"/>
      <c r="K22" s="7"/>
      <c r="L22" s="8"/>
      <c r="M22" s="6"/>
      <c r="N22" s="7"/>
      <c r="O22" s="8"/>
      <c r="P22" s="6"/>
      <c r="Q22" s="7"/>
      <c r="R22" s="8"/>
      <c r="S22" s="6">
        <v>1</v>
      </c>
      <c r="T22" s="7"/>
      <c r="U22" s="8"/>
      <c r="V22" s="6"/>
      <c r="W22" s="7"/>
      <c r="X22" s="8"/>
      <c r="Y22" s="6"/>
      <c r="Z22" s="7"/>
      <c r="AA22" s="8"/>
      <c r="AB22" s="6"/>
      <c r="AC22" s="7"/>
      <c r="AD22" s="8"/>
      <c r="AE22" s="41"/>
      <c r="AF22" s="7"/>
      <c r="AG22" s="41"/>
      <c r="AH22" s="6"/>
      <c r="AI22" s="7"/>
      <c r="AJ22" s="8"/>
      <c r="AK22" s="5">
        <f t="shared" si="2"/>
        <v>1</v>
      </c>
      <c r="AL22" s="5">
        <f t="shared" si="1"/>
        <v>42</v>
      </c>
      <c r="AM22" s="2">
        <v>42</v>
      </c>
      <c r="AN22" s="124">
        <f t="shared" si="0"/>
        <v>0</v>
      </c>
      <c r="AQ22" s="26"/>
    </row>
    <row r="23" spans="1:69" ht="14.4" customHeight="1" x14ac:dyDescent="0.3">
      <c r="A23" s="3" t="s">
        <v>54</v>
      </c>
      <c r="B23" s="48" t="s">
        <v>78</v>
      </c>
      <c r="C23" s="4"/>
      <c r="D23" s="5">
        <v>1</v>
      </c>
      <c r="E23" s="5"/>
      <c r="F23" s="5">
        <v>2</v>
      </c>
      <c r="G23" s="6"/>
      <c r="H23" s="7"/>
      <c r="I23" s="8"/>
      <c r="J23" s="6"/>
      <c r="K23" s="7"/>
      <c r="L23" s="8"/>
      <c r="M23" s="6">
        <v>1</v>
      </c>
      <c r="N23" s="7">
        <v>2</v>
      </c>
      <c r="O23" s="8"/>
      <c r="P23" s="6"/>
      <c r="Q23" s="7"/>
      <c r="R23" s="8">
        <v>1</v>
      </c>
      <c r="S23" s="6">
        <v>1</v>
      </c>
      <c r="T23" s="7">
        <v>1</v>
      </c>
      <c r="U23" s="8"/>
      <c r="V23" s="6"/>
      <c r="W23" s="7">
        <v>1</v>
      </c>
      <c r="X23" s="8"/>
      <c r="Y23" s="6"/>
      <c r="Z23" s="7"/>
      <c r="AA23" s="8"/>
      <c r="AB23" s="6"/>
      <c r="AC23" s="7"/>
      <c r="AD23" s="8"/>
      <c r="AE23" s="41"/>
      <c r="AF23" s="7"/>
      <c r="AG23" s="41"/>
      <c r="AH23" s="6"/>
      <c r="AI23" s="7"/>
      <c r="AJ23" s="8"/>
      <c r="AK23" s="5">
        <f t="shared" si="2"/>
        <v>10</v>
      </c>
      <c r="AL23" s="5">
        <f t="shared" si="1"/>
        <v>180</v>
      </c>
      <c r="AM23" s="2">
        <v>156</v>
      </c>
      <c r="AN23" s="124">
        <f t="shared" si="0"/>
        <v>24</v>
      </c>
      <c r="AQ23" s="26"/>
    </row>
    <row r="24" spans="1:69" s="25" customFormat="1" ht="14.4" customHeight="1" x14ac:dyDescent="0.3">
      <c r="A24" s="22" t="s">
        <v>55</v>
      </c>
      <c r="B24" s="23" t="s">
        <v>56</v>
      </c>
      <c r="C24" s="33"/>
      <c r="D24" s="34"/>
      <c r="E24" s="34"/>
      <c r="F24" s="34">
        <v>1</v>
      </c>
      <c r="G24" s="35"/>
      <c r="H24" s="36"/>
      <c r="I24" s="37"/>
      <c r="J24" s="35">
        <v>1</v>
      </c>
      <c r="K24" s="36"/>
      <c r="L24" s="37"/>
      <c r="M24" s="35">
        <v>1</v>
      </c>
      <c r="N24" s="36"/>
      <c r="O24" s="37">
        <v>1</v>
      </c>
      <c r="P24" s="35">
        <v>1</v>
      </c>
      <c r="Q24" s="36">
        <v>1</v>
      </c>
      <c r="R24" s="37">
        <v>1</v>
      </c>
      <c r="S24" s="35"/>
      <c r="T24" s="36">
        <v>3</v>
      </c>
      <c r="U24" s="37">
        <v>1</v>
      </c>
      <c r="V24" s="35"/>
      <c r="W24" s="36">
        <v>2</v>
      </c>
      <c r="X24" s="37"/>
      <c r="Y24" s="35"/>
      <c r="Z24" s="36"/>
      <c r="AA24" s="37"/>
      <c r="AB24" s="35"/>
      <c r="AC24" s="36"/>
      <c r="AD24" s="37">
        <v>1</v>
      </c>
      <c r="AE24" s="42"/>
      <c r="AF24" s="36">
        <v>1</v>
      </c>
      <c r="AG24" s="42"/>
      <c r="AH24" s="35"/>
      <c r="AI24" s="36"/>
      <c r="AJ24" s="37"/>
      <c r="AK24" s="5">
        <f t="shared" si="2"/>
        <v>15</v>
      </c>
      <c r="AL24" s="5">
        <f t="shared" si="1"/>
        <v>258</v>
      </c>
      <c r="AM24" s="27">
        <v>252</v>
      </c>
      <c r="AN24" s="124">
        <f t="shared" si="0"/>
        <v>6</v>
      </c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</row>
    <row r="25" spans="1:69" ht="14.4" customHeight="1" x14ac:dyDescent="0.3">
      <c r="A25" s="3" t="s">
        <v>57</v>
      </c>
      <c r="B25" s="48" t="s">
        <v>58</v>
      </c>
      <c r="C25" s="4"/>
      <c r="D25" s="5"/>
      <c r="E25" s="5"/>
      <c r="F25" s="5"/>
      <c r="G25" s="6"/>
      <c r="H25" s="7"/>
      <c r="I25" s="8"/>
      <c r="J25" s="6"/>
      <c r="K25" s="7"/>
      <c r="L25" s="8"/>
      <c r="M25" s="6"/>
      <c r="N25" s="7"/>
      <c r="O25" s="8"/>
      <c r="P25" s="6"/>
      <c r="Q25" s="7"/>
      <c r="R25" s="8"/>
      <c r="S25" s="6"/>
      <c r="T25" s="7"/>
      <c r="U25" s="8"/>
      <c r="V25" s="6"/>
      <c r="W25" s="7"/>
      <c r="X25" s="8"/>
      <c r="Y25" s="6"/>
      <c r="Z25" s="7"/>
      <c r="AA25" s="8"/>
      <c r="AB25" s="6"/>
      <c r="AC25" s="7"/>
      <c r="AD25" s="8"/>
      <c r="AE25" s="41"/>
      <c r="AF25" s="7"/>
      <c r="AG25" s="41"/>
      <c r="AH25" s="6"/>
      <c r="AI25" s="7"/>
      <c r="AJ25" s="8"/>
      <c r="AK25" s="5">
        <f t="shared" si="2"/>
        <v>0</v>
      </c>
      <c r="AL25" s="5">
        <f t="shared" si="1"/>
        <v>0</v>
      </c>
      <c r="AM25" s="2">
        <v>0</v>
      </c>
      <c r="AN25" s="124">
        <f t="shared" si="0"/>
        <v>0</v>
      </c>
      <c r="AQ25" s="26"/>
    </row>
    <row r="26" spans="1:69" ht="14.4" customHeight="1" x14ac:dyDescent="0.3">
      <c r="A26" s="3" t="s">
        <v>59</v>
      </c>
      <c r="B26" s="48" t="s">
        <v>60</v>
      </c>
      <c r="C26" s="4">
        <v>6</v>
      </c>
      <c r="D26" s="5">
        <v>1</v>
      </c>
      <c r="E26" s="5">
        <v>2</v>
      </c>
      <c r="F26" s="5">
        <v>2</v>
      </c>
      <c r="G26" s="6">
        <v>2</v>
      </c>
      <c r="H26" s="7"/>
      <c r="I26" s="8"/>
      <c r="J26" s="6"/>
      <c r="K26" s="7"/>
      <c r="L26" s="8"/>
      <c r="M26" s="6">
        <v>3</v>
      </c>
      <c r="N26" s="7"/>
      <c r="O26" s="8"/>
      <c r="P26" s="6"/>
      <c r="Q26" s="7">
        <v>1</v>
      </c>
      <c r="R26" s="8"/>
      <c r="S26" s="6"/>
      <c r="T26" s="7"/>
      <c r="U26" s="8"/>
      <c r="V26" s="6"/>
      <c r="W26" s="7">
        <v>1</v>
      </c>
      <c r="X26" s="8"/>
      <c r="Y26" s="6"/>
      <c r="Z26" s="7"/>
      <c r="AA26" s="8"/>
      <c r="AB26" s="6"/>
      <c r="AC26" s="7"/>
      <c r="AD26" s="8"/>
      <c r="AE26" s="41"/>
      <c r="AF26" s="7"/>
      <c r="AG26" s="41"/>
      <c r="AH26" s="6"/>
      <c r="AI26" s="7"/>
      <c r="AJ26" s="8"/>
      <c r="AK26" s="5">
        <f t="shared" si="2"/>
        <v>18</v>
      </c>
      <c r="AL26" s="5">
        <f t="shared" si="1"/>
        <v>366</v>
      </c>
      <c r="AM26" s="2">
        <v>366</v>
      </c>
      <c r="AN26" s="124">
        <f t="shared" si="0"/>
        <v>0</v>
      </c>
      <c r="AQ26" s="26"/>
    </row>
    <row r="27" spans="1:69" ht="14.4" customHeight="1" x14ac:dyDescent="0.3">
      <c r="A27" s="3" t="s">
        <v>61</v>
      </c>
      <c r="B27" s="48" t="s">
        <v>62</v>
      </c>
      <c r="C27" s="4"/>
      <c r="D27" s="5"/>
      <c r="E27" s="5"/>
      <c r="F27" s="5"/>
      <c r="G27" s="6"/>
      <c r="H27" s="7"/>
      <c r="I27" s="8"/>
      <c r="J27" s="6"/>
      <c r="K27" s="7"/>
      <c r="L27" s="8"/>
      <c r="M27" s="6">
        <v>1</v>
      </c>
      <c r="N27" s="7"/>
      <c r="O27" s="8"/>
      <c r="P27" s="6"/>
      <c r="Q27" s="7"/>
      <c r="R27" s="8"/>
      <c r="S27" s="6">
        <v>1</v>
      </c>
      <c r="T27" s="7">
        <v>1</v>
      </c>
      <c r="U27" s="8"/>
      <c r="V27" s="6">
        <v>1</v>
      </c>
      <c r="W27" s="7">
        <v>2</v>
      </c>
      <c r="X27" s="8"/>
      <c r="Y27" s="6">
        <v>2</v>
      </c>
      <c r="Z27" s="7">
        <v>3</v>
      </c>
      <c r="AA27" s="8"/>
      <c r="AB27" s="6"/>
      <c r="AC27" s="7">
        <v>5</v>
      </c>
      <c r="AD27" s="8"/>
      <c r="AE27" s="41"/>
      <c r="AF27" s="7"/>
      <c r="AG27" s="41"/>
      <c r="AH27" s="6"/>
      <c r="AI27" s="7"/>
      <c r="AJ27" s="8"/>
      <c r="AK27" s="5">
        <f t="shared" si="2"/>
        <v>16</v>
      </c>
      <c r="AL27" s="5">
        <f t="shared" si="1"/>
        <v>276</v>
      </c>
      <c r="AM27" s="2">
        <v>276</v>
      </c>
      <c r="AN27" s="124">
        <f t="shared" si="0"/>
        <v>0</v>
      </c>
      <c r="AQ27" s="26"/>
    </row>
    <row r="28" spans="1:69" ht="14.4" customHeight="1" x14ac:dyDescent="0.3">
      <c r="A28" s="3" t="s">
        <v>63</v>
      </c>
      <c r="B28" s="48" t="s">
        <v>95</v>
      </c>
      <c r="C28" s="4"/>
      <c r="D28" s="5"/>
      <c r="E28" s="5">
        <v>1</v>
      </c>
      <c r="F28" s="5">
        <v>2</v>
      </c>
      <c r="G28" s="6">
        <v>2</v>
      </c>
      <c r="H28" s="7"/>
      <c r="I28" s="8"/>
      <c r="J28" s="6"/>
      <c r="K28" s="7"/>
      <c r="L28" s="8"/>
      <c r="M28" s="6">
        <v>3</v>
      </c>
      <c r="N28" s="7"/>
      <c r="O28" s="8"/>
      <c r="P28" s="6"/>
      <c r="Q28" s="7">
        <v>1</v>
      </c>
      <c r="R28" s="8"/>
      <c r="S28" s="6"/>
      <c r="T28" s="7"/>
      <c r="U28" s="8"/>
      <c r="V28" s="6"/>
      <c r="W28" s="7"/>
      <c r="X28" s="8"/>
      <c r="Y28" s="6"/>
      <c r="Z28" s="7"/>
      <c r="AA28" s="8"/>
      <c r="AB28" s="6"/>
      <c r="AC28" s="7"/>
      <c r="AD28" s="8"/>
      <c r="AE28" s="41"/>
      <c r="AF28" s="7"/>
      <c r="AG28" s="41"/>
      <c r="AH28" s="6"/>
      <c r="AI28" s="7"/>
      <c r="AJ28" s="8"/>
      <c r="AK28" s="5">
        <f t="shared" si="2"/>
        <v>9</v>
      </c>
      <c r="AL28" s="5">
        <f t="shared" si="1"/>
        <v>270</v>
      </c>
      <c r="AM28" s="2">
        <v>270</v>
      </c>
      <c r="AN28" s="124">
        <f t="shared" si="0"/>
        <v>0</v>
      </c>
      <c r="AQ28" s="26"/>
    </row>
    <row r="29" spans="1:69" ht="14.4" customHeight="1" x14ac:dyDescent="0.3">
      <c r="A29" s="3" t="s">
        <v>64</v>
      </c>
      <c r="B29" s="48" t="s">
        <v>65</v>
      </c>
      <c r="C29" s="4"/>
      <c r="D29" s="5"/>
      <c r="E29" s="5"/>
      <c r="F29" s="5"/>
      <c r="G29" s="6"/>
      <c r="H29" s="7"/>
      <c r="I29" s="8"/>
      <c r="J29" s="6"/>
      <c r="K29" s="7"/>
      <c r="L29" s="8"/>
      <c r="M29" s="6"/>
      <c r="N29" s="7"/>
      <c r="O29" s="8"/>
      <c r="P29" s="6"/>
      <c r="Q29" s="7"/>
      <c r="R29" s="8"/>
      <c r="S29" s="6">
        <v>1</v>
      </c>
      <c r="T29" s="7">
        <v>1</v>
      </c>
      <c r="U29" s="8"/>
      <c r="V29" s="6"/>
      <c r="W29" s="7">
        <v>1</v>
      </c>
      <c r="X29" s="8"/>
      <c r="Y29" s="6"/>
      <c r="Z29" s="7"/>
      <c r="AA29" s="8"/>
      <c r="AB29" s="6"/>
      <c r="AC29" s="7"/>
      <c r="AD29" s="8"/>
      <c r="AE29" s="41"/>
      <c r="AF29" s="7"/>
      <c r="AG29" s="41"/>
      <c r="AH29" s="6"/>
      <c r="AI29" s="7"/>
      <c r="AJ29" s="8"/>
      <c r="AK29" s="5">
        <f t="shared" si="2"/>
        <v>3</v>
      </c>
      <c r="AL29" s="5">
        <f t="shared" si="1"/>
        <v>54</v>
      </c>
      <c r="AM29" s="2">
        <v>54</v>
      </c>
      <c r="AN29" s="124">
        <f t="shared" si="0"/>
        <v>0</v>
      </c>
      <c r="AQ29" s="26"/>
    </row>
    <row r="30" spans="1:69" ht="14.4" customHeight="1" x14ac:dyDescent="0.3">
      <c r="A30" s="3" t="s">
        <v>66</v>
      </c>
      <c r="B30" s="48" t="s">
        <v>67</v>
      </c>
      <c r="C30" s="4"/>
      <c r="D30" s="5"/>
      <c r="E30" s="5"/>
      <c r="F30" s="5"/>
      <c r="G30" s="6"/>
      <c r="H30" s="7"/>
      <c r="I30" s="8"/>
      <c r="J30" s="6"/>
      <c r="K30" s="7"/>
      <c r="L30" s="8"/>
      <c r="M30" s="6"/>
      <c r="N30" s="7"/>
      <c r="O30" s="8"/>
      <c r="P30" s="6"/>
      <c r="Q30" s="7"/>
      <c r="R30" s="8"/>
      <c r="S30" s="6"/>
      <c r="T30" s="7"/>
      <c r="U30" s="8"/>
      <c r="V30" s="6"/>
      <c r="W30" s="7"/>
      <c r="X30" s="8"/>
      <c r="Y30" s="6"/>
      <c r="Z30" s="7"/>
      <c r="AA30" s="8"/>
      <c r="AB30" s="6"/>
      <c r="AC30" s="7"/>
      <c r="AD30" s="8"/>
      <c r="AE30" s="41"/>
      <c r="AF30" s="7"/>
      <c r="AG30" s="41"/>
      <c r="AH30" s="6"/>
      <c r="AI30" s="7"/>
      <c r="AJ30" s="8"/>
      <c r="AK30" s="5">
        <f t="shared" si="2"/>
        <v>0</v>
      </c>
      <c r="AL30" s="5">
        <f t="shared" si="1"/>
        <v>0</v>
      </c>
      <c r="AM30" s="2">
        <v>0</v>
      </c>
      <c r="AN30" s="124">
        <f t="shared" si="0"/>
        <v>0</v>
      </c>
      <c r="AQ30" s="26"/>
    </row>
    <row r="31" spans="1:69" ht="14.4" customHeight="1" x14ac:dyDescent="0.35">
      <c r="A31" s="3" t="s">
        <v>68</v>
      </c>
      <c r="B31" s="48" t="s">
        <v>69</v>
      </c>
      <c r="C31" s="4"/>
      <c r="D31" s="5"/>
      <c r="E31" s="5"/>
      <c r="F31" s="5"/>
      <c r="G31" s="6"/>
      <c r="H31" s="7"/>
      <c r="I31" s="8"/>
      <c r="J31" s="6"/>
      <c r="K31" s="7"/>
      <c r="L31" s="8"/>
      <c r="M31" s="6"/>
      <c r="N31" s="7"/>
      <c r="O31" s="8"/>
      <c r="P31" s="6"/>
      <c r="Q31" s="7"/>
      <c r="R31" s="8"/>
      <c r="S31" s="6"/>
      <c r="T31" s="7"/>
      <c r="U31" s="8"/>
      <c r="V31" s="6"/>
      <c r="W31" s="7"/>
      <c r="X31" s="8"/>
      <c r="Y31" s="6"/>
      <c r="Z31" s="7"/>
      <c r="AA31" s="16"/>
      <c r="AB31" s="6"/>
      <c r="AC31" s="7"/>
      <c r="AD31" s="8"/>
      <c r="AE31" s="41"/>
      <c r="AF31" s="7"/>
      <c r="AG31" s="41"/>
      <c r="AH31" s="6"/>
      <c r="AI31" s="7"/>
      <c r="AJ31" s="8"/>
      <c r="AK31" s="5">
        <f t="shared" si="2"/>
        <v>0</v>
      </c>
      <c r="AL31" s="5">
        <f t="shared" si="1"/>
        <v>0</v>
      </c>
      <c r="AM31" s="2">
        <v>0</v>
      </c>
      <c r="AN31" s="124">
        <f t="shared" si="0"/>
        <v>0</v>
      </c>
      <c r="AQ31" s="26"/>
    </row>
    <row r="32" spans="1:69" ht="14.4" customHeight="1" x14ac:dyDescent="0.3">
      <c r="A32" s="3" t="s">
        <v>70</v>
      </c>
      <c r="B32" s="48" t="s">
        <v>71</v>
      </c>
      <c r="C32" s="4"/>
      <c r="D32" s="5"/>
      <c r="E32" s="5">
        <v>1</v>
      </c>
      <c r="F32" s="5"/>
      <c r="G32" s="6"/>
      <c r="H32" s="7"/>
      <c r="I32" s="8"/>
      <c r="J32" s="6">
        <v>1</v>
      </c>
      <c r="K32" s="7"/>
      <c r="L32" s="8"/>
      <c r="M32" s="6">
        <v>6</v>
      </c>
      <c r="N32" s="7"/>
      <c r="O32" s="8"/>
      <c r="P32" s="6">
        <v>1</v>
      </c>
      <c r="Q32" s="7"/>
      <c r="R32" s="8"/>
      <c r="S32" s="6"/>
      <c r="T32" s="7"/>
      <c r="U32" s="8">
        <v>1</v>
      </c>
      <c r="V32" s="6"/>
      <c r="W32" s="7"/>
      <c r="X32" s="8"/>
      <c r="Y32" s="6"/>
      <c r="Z32" s="7"/>
      <c r="AA32" s="8"/>
      <c r="AB32" s="6"/>
      <c r="AC32" s="7"/>
      <c r="AD32" s="8"/>
      <c r="AE32" s="41"/>
      <c r="AF32" s="7"/>
      <c r="AG32" s="41"/>
      <c r="AH32" s="6">
        <v>1</v>
      </c>
      <c r="AI32" s="7"/>
      <c r="AJ32" s="8"/>
      <c r="AK32" s="5">
        <f t="shared" si="2"/>
        <v>11</v>
      </c>
      <c r="AL32" s="5">
        <f t="shared" si="1"/>
        <v>414</v>
      </c>
      <c r="AM32" s="2">
        <v>414</v>
      </c>
      <c r="AN32" s="124">
        <f t="shared" si="0"/>
        <v>0</v>
      </c>
      <c r="AQ32" s="26"/>
    </row>
    <row r="33" spans="1:43" ht="14.4" customHeight="1" x14ac:dyDescent="0.3">
      <c r="A33" s="3" t="s">
        <v>72</v>
      </c>
      <c r="B33" s="48" t="s">
        <v>73</v>
      </c>
      <c r="C33" s="4">
        <v>1</v>
      </c>
      <c r="D33" s="5"/>
      <c r="E33" s="5">
        <v>1</v>
      </c>
      <c r="F33" s="5">
        <v>1</v>
      </c>
      <c r="G33" s="6"/>
      <c r="H33" s="7"/>
      <c r="I33" s="8"/>
      <c r="J33" s="6"/>
      <c r="K33" s="7"/>
      <c r="L33" s="8"/>
      <c r="M33" s="6">
        <v>3</v>
      </c>
      <c r="N33" s="7">
        <v>1</v>
      </c>
      <c r="O33" s="8"/>
      <c r="P33" s="6"/>
      <c r="Q33" s="7">
        <v>2</v>
      </c>
      <c r="R33" s="8">
        <v>1</v>
      </c>
      <c r="S33" s="6"/>
      <c r="T33" s="7"/>
      <c r="U33" s="8"/>
      <c r="V33" s="6"/>
      <c r="W33" s="7"/>
      <c r="X33" s="8"/>
      <c r="Y33" s="6"/>
      <c r="Z33" s="7"/>
      <c r="AA33" s="8"/>
      <c r="AB33" s="6"/>
      <c r="AC33" s="7"/>
      <c r="AD33" s="8"/>
      <c r="AE33" s="41"/>
      <c r="AF33" s="7"/>
      <c r="AG33" s="41"/>
      <c r="AH33" s="6"/>
      <c r="AI33" s="7"/>
      <c r="AJ33" s="8"/>
      <c r="AK33" s="5">
        <f t="shared" si="2"/>
        <v>10</v>
      </c>
      <c r="AL33" s="5">
        <f t="shared" si="1"/>
        <v>207</v>
      </c>
      <c r="AM33" s="2">
        <v>186</v>
      </c>
      <c r="AN33" s="124">
        <f t="shared" si="0"/>
        <v>21</v>
      </c>
      <c r="AQ33" s="26"/>
    </row>
    <row r="34" spans="1:43" ht="14.4" customHeight="1" x14ac:dyDescent="0.3">
      <c r="A34" s="3" t="s">
        <v>74</v>
      </c>
      <c r="B34" s="48" t="s">
        <v>75</v>
      </c>
      <c r="C34" s="4"/>
      <c r="D34" s="5"/>
      <c r="E34" s="5"/>
      <c r="F34" s="5"/>
      <c r="G34" s="6"/>
      <c r="H34" s="7"/>
      <c r="I34" s="8"/>
      <c r="J34" s="6">
        <v>1</v>
      </c>
      <c r="K34" s="7"/>
      <c r="L34" s="8"/>
      <c r="M34" s="6">
        <v>2</v>
      </c>
      <c r="N34" s="7"/>
      <c r="O34" s="8"/>
      <c r="P34" s="6"/>
      <c r="Q34" s="7"/>
      <c r="R34" s="8"/>
      <c r="S34" s="6"/>
      <c r="T34" s="7"/>
      <c r="U34" s="8"/>
      <c r="V34" s="6"/>
      <c r="W34" s="7">
        <v>2</v>
      </c>
      <c r="X34" s="8"/>
      <c r="Y34" s="6">
        <v>1</v>
      </c>
      <c r="Z34" s="7">
        <v>2</v>
      </c>
      <c r="AA34" s="8"/>
      <c r="AB34" s="6"/>
      <c r="AC34" s="7">
        <v>1</v>
      </c>
      <c r="AD34" s="8"/>
      <c r="AE34" s="41"/>
      <c r="AF34" s="7">
        <v>2</v>
      </c>
      <c r="AG34" s="41"/>
      <c r="AH34" s="6"/>
      <c r="AI34" s="7">
        <v>1</v>
      </c>
      <c r="AJ34" s="8"/>
      <c r="AK34" s="5">
        <f t="shared" si="2"/>
        <v>12</v>
      </c>
      <c r="AL34" s="5">
        <f t="shared" si="1"/>
        <v>216</v>
      </c>
      <c r="AM34" s="2">
        <v>216</v>
      </c>
      <c r="AN34" s="124">
        <f t="shared" si="0"/>
        <v>0</v>
      </c>
      <c r="AQ34" s="26"/>
    </row>
    <row r="35" spans="1:43" ht="14.4" customHeight="1" x14ac:dyDescent="0.3">
      <c r="A35" s="3" t="s">
        <v>76</v>
      </c>
      <c r="B35" s="48" t="s">
        <v>77</v>
      </c>
      <c r="C35" s="4"/>
      <c r="D35" s="5"/>
      <c r="E35" s="5"/>
      <c r="F35" s="5"/>
      <c r="G35" s="6"/>
      <c r="H35" s="7"/>
      <c r="I35" s="8"/>
      <c r="J35" s="6"/>
      <c r="K35" s="7"/>
      <c r="L35" s="8"/>
      <c r="M35" s="6">
        <v>1</v>
      </c>
      <c r="N35" s="7"/>
      <c r="O35" s="8"/>
      <c r="P35" s="6">
        <v>1</v>
      </c>
      <c r="Q35" s="7"/>
      <c r="R35" s="8"/>
      <c r="S35" s="6"/>
      <c r="T35" s="7"/>
      <c r="U35" s="8"/>
      <c r="V35" s="6"/>
      <c r="W35" s="7"/>
      <c r="X35" s="8"/>
      <c r="Y35" s="6"/>
      <c r="Z35" s="7"/>
      <c r="AA35" s="8"/>
      <c r="AB35" s="6"/>
      <c r="AC35" s="7"/>
      <c r="AD35" s="8"/>
      <c r="AE35" s="41"/>
      <c r="AF35" s="7"/>
      <c r="AG35" s="41"/>
      <c r="AH35" s="6"/>
      <c r="AI35" s="7"/>
      <c r="AJ35" s="8"/>
      <c r="AK35" s="5">
        <f t="shared" si="2"/>
        <v>2</v>
      </c>
      <c r="AL35" s="5">
        <f t="shared" si="1"/>
        <v>84</v>
      </c>
      <c r="AM35" s="2">
        <v>84</v>
      </c>
      <c r="AN35" s="124">
        <f t="shared" si="0"/>
        <v>0</v>
      </c>
      <c r="AQ35" s="26"/>
    </row>
    <row r="36" spans="1:43" ht="14.4" customHeight="1" x14ac:dyDescent="0.3">
      <c r="A36" s="17" t="s">
        <v>79</v>
      </c>
      <c r="B36" s="56" t="s">
        <v>80</v>
      </c>
      <c r="C36" s="18"/>
      <c r="D36" s="15"/>
      <c r="E36" s="15">
        <v>2</v>
      </c>
      <c r="F36" s="15"/>
      <c r="G36" s="19"/>
      <c r="H36" s="20"/>
      <c r="I36" s="21"/>
      <c r="J36" s="19"/>
      <c r="K36" s="20"/>
      <c r="L36" s="21"/>
      <c r="M36" s="19">
        <v>2</v>
      </c>
      <c r="N36" s="20"/>
      <c r="O36" s="21">
        <v>2</v>
      </c>
      <c r="P36" s="19"/>
      <c r="Q36" s="20">
        <v>1</v>
      </c>
      <c r="R36" s="21"/>
      <c r="S36" s="19">
        <v>1</v>
      </c>
      <c r="T36" s="20"/>
      <c r="U36" s="21"/>
      <c r="V36" s="19"/>
      <c r="W36" s="20"/>
      <c r="X36" s="21"/>
      <c r="Y36" s="19"/>
      <c r="Z36" s="20"/>
      <c r="AA36" s="21"/>
      <c r="AB36" s="19"/>
      <c r="AC36" s="20">
        <v>1</v>
      </c>
      <c r="AD36" s="21"/>
      <c r="AE36" s="43"/>
      <c r="AF36" s="20"/>
      <c r="AG36" s="43"/>
      <c r="AH36" s="19"/>
      <c r="AI36" s="20"/>
      <c r="AJ36" s="21"/>
      <c r="AK36" s="5">
        <f t="shared" si="2"/>
        <v>9</v>
      </c>
      <c r="AL36" s="5">
        <f t="shared" si="1"/>
        <v>210</v>
      </c>
      <c r="AM36" s="2">
        <v>210</v>
      </c>
      <c r="AN36" s="124">
        <f t="shared" si="0"/>
        <v>0</v>
      </c>
      <c r="AQ36" s="26"/>
    </row>
    <row r="37" spans="1:43" ht="14.4" customHeight="1" x14ac:dyDescent="0.3">
      <c r="A37" s="17" t="s">
        <v>83</v>
      </c>
      <c r="B37" s="56" t="s">
        <v>84</v>
      </c>
      <c r="C37" s="18"/>
      <c r="D37" s="15"/>
      <c r="E37" s="15"/>
      <c r="F37" s="15"/>
      <c r="G37" s="19"/>
      <c r="H37" s="20"/>
      <c r="I37" s="21"/>
      <c r="J37" s="19"/>
      <c r="K37" s="20"/>
      <c r="L37" s="21"/>
      <c r="M37" s="19"/>
      <c r="N37" s="20"/>
      <c r="O37" s="21"/>
      <c r="P37" s="19"/>
      <c r="Q37" s="20"/>
      <c r="R37" s="21"/>
      <c r="S37" s="19"/>
      <c r="T37" s="20"/>
      <c r="U37" s="21"/>
      <c r="V37" s="19"/>
      <c r="W37" s="20"/>
      <c r="X37" s="21"/>
      <c r="Y37" s="19"/>
      <c r="Z37" s="20"/>
      <c r="AA37" s="21"/>
      <c r="AB37" s="19"/>
      <c r="AC37" s="20"/>
      <c r="AD37" s="21"/>
      <c r="AE37" s="43"/>
      <c r="AF37" s="20"/>
      <c r="AG37" s="43"/>
      <c r="AH37" s="19"/>
      <c r="AI37" s="20"/>
      <c r="AJ37" s="21"/>
      <c r="AK37" s="5">
        <f t="shared" si="2"/>
        <v>0</v>
      </c>
      <c r="AL37" s="5">
        <f t="shared" si="1"/>
        <v>0</v>
      </c>
      <c r="AM37" s="2">
        <v>0</v>
      </c>
      <c r="AN37" s="124">
        <f t="shared" si="0"/>
        <v>0</v>
      </c>
      <c r="AQ37" s="26"/>
    </row>
    <row r="38" spans="1:43" ht="14.4" customHeight="1" thickBot="1" x14ac:dyDescent="0.35">
      <c r="A38" s="9" t="s">
        <v>93</v>
      </c>
      <c r="B38" s="49" t="s">
        <v>94</v>
      </c>
      <c r="C38" s="10"/>
      <c r="D38" s="11"/>
      <c r="E38" s="11"/>
      <c r="F38" s="11"/>
      <c r="G38" s="12"/>
      <c r="H38" s="13"/>
      <c r="I38" s="14"/>
      <c r="J38" s="12"/>
      <c r="K38" s="13"/>
      <c r="L38" s="14"/>
      <c r="M38" s="12"/>
      <c r="N38" s="13">
        <v>6</v>
      </c>
      <c r="O38" s="14"/>
      <c r="P38" s="12"/>
      <c r="Q38" s="13"/>
      <c r="R38" s="14"/>
      <c r="S38" s="12"/>
      <c r="T38" s="13"/>
      <c r="U38" s="14"/>
      <c r="V38" s="12"/>
      <c r="W38" s="13"/>
      <c r="X38" s="14"/>
      <c r="Y38" s="12"/>
      <c r="Z38" s="13"/>
      <c r="AA38" s="14"/>
      <c r="AB38" s="12"/>
      <c r="AC38" s="13"/>
      <c r="AD38" s="14"/>
      <c r="AE38" s="44"/>
      <c r="AF38" s="13"/>
      <c r="AG38" s="44"/>
      <c r="AH38" s="12"/>
      <c r="AI38" s="13"/>
      <c r="AJ38" s="14"/>
      <c r="AK38" s="5">
        <f t="shared" si="2"/>
        <v>6</v>
      </c>
      <c r="AL38" s="5">
        <f t="shared" si="1"/>
        <v>36</v>
      </c>
      <c r="AM38" s="2">
        <v>36</v>
      </c>
      <c r="AN38" s="125">
        <f t="shared" si="0"/>
        <v>0</v>
      </c>
      <c r="AQ38" s="26"/>
    </row>
    <row r="39" spans="1:43" ht="14.4" customHeight="1" thickBot="1" x14ac:dyDescent="0.35">
      <c r="C39" s="2">
        <f t="shared" ref="C39:AJ39" si="3">SUM(C5:C38)</f>
        <v>50</v>
      </c>
      <c r="D39" s="2">
        <f t="shared" si="3"/>
        <v>9</v>
      </c>
      <c r="E39" s="2">
        <f t="shared" si="3"/>
        <v>25</v>
      </c>
      <c r="F39" s="2">
        <f t="shared" si="3"/>
        <v>10</v>
      </c>
      <c r="G39" s="2">
        <f t="shared" si="3"/>
        <v>21</v>
      </c>
      <c r="H39" s="2">
        <f t="shared" si="3"/>
        <v>0</v>
      </c>
      <c r="I39" s="2">
        <f t="shared" si="3"/>
        <v>0</v>
      </c>
      <c r="J39" s="2">
        <f t="shared" si="3"/>
        <v>9</v>
      </c>
      <c r="K39" s="2">
        <f t="shared" si="3"/>
        <v>0</v>
      </c>
      <c r="L39" s="2">
        <f t="shared" si="3"/>
        <v>0</v>
      </c>
      <c r="M39" s="2">
        <f t="shared" si="3"/>
        <v>45</v>
      </c>
      <c r="N39" s="2">
        <f t="shared" si="3"/>
        <v>13</v>
      </c>
      <c r="O39" s="2">
        <f t="shared" si="3"/>
        <v>5</v>
      </c>
      <c r="P39" s="2">
        <f t="shared" si="3"/>
        <v>15</v>
      </c>
      <c r="Q39" s="2">
        <f t="shared" si="3"/>
        <v>12</v>
      </c>
      <c r="R39" s="2">
        <f t="shared" si="3"/>
        <v>11</v>
      </c>
      <c r="S39" s="2">
        <f t="shared" si="3"/>
        <v>16</v>
      </c>
      <c r="T39" s="2">
        <f t="shared" si="3"/>
        <v>14</v>
      </c>
      <c r="U39" s="2">
        <f t="shared" si="3"/>
        <v>7</v>
      </c>
      <c r="V39" s="2">
        <f t="shared" si="3"/>
        <v>4</v>
      </c>
      <c r="W39" s="2">
        <f t="shared" si="3"/>
        <v>17</v>
      </c>
      <c r="X39" s="2">
        <f t="shared" si="3"/>
        <v>5</v>
      </c>
      <c r="Y39" s="2">
        <f t="shared" si="3"/>
        <v>6</v>
      </c>
      <c r="Z39" s="2">
        <f t="shared" si="3"/>
        <v>11</v>
      </c>
      <c r="AA39" s="2">
        <f t="shared" si="3"/>
        <v>0</v>
      </c>
      <c r="AB39" s="2">
        <f t="shared" si="3"/>
        <v>2</v>
      </c>
      <c r="AC39" s="2">
        <f t="shared" si="3"/>
        <v>13</v>
      </c>
      <c r="AD39" s="2">
        <f t="shared" si="3"/>
        <v>1</v>
      </c>
      <c r="AE39" s="2">
        <f t="shared" si="3"/>
        <v>1</v>
      </c>
      <c r="AF39" s="2">
        <f t="shared" si="3"/>
        <v>5</v>
      </c>
      <c r="AG39" s="2">
        <f t="shared" si="3"/>
        <v>1</v>
      </c>
      <c r="AH39" s="2">
        <f t="shared" si="3"/>
        <v>1</v>
      </c>
      <c r="AI39" s="2">
        <f t="shared" si="3"/>
        <v>2</v>
      </c>
      <c r="AJ39" s="2">
        <f t="shared" si="3"/>
        <v>1</v>
      </c>
      <c r="AK39" s="46">
        <f t="shared" ref="AK39:AL39" si="4">SUM(AK5:AK38)</f>
        <v>332</v>
      </c>
      <c r="AL39" s="47">
        <f t="shared" si="4"/>
        <v>7362</v>
      </c>
      <c r="AM39" s="80">
        <f>SUM(AM5:AM38)</f>
        <v>7236</v>
      </c>
      <c r="AN39" s="126">
        <f>SUM(AN5:AN38)</f>
        <v>126</v>
      </c>
    </row>
    <row r="40" spans="1:43" ht="21" x14ac:dyDescent="0.4">
      <c r="C40" s="99">
        <f>D39+C39</f>
        <v>59</v>
      </c>
      <c r="D40" s="100"/>
      <c r="G40" s="99">
        <f>G39+H39+I39</f>
        <v>21</v>
      </c>
      <c r="H40" s="101"/>
      <c r="I40" s="100"/>
      <c r="J40" s="99">
        <f>J39+K39+L39+M39+N39+O39</f>
        <v>72</v>
      </c>
      <c r="K40" s="101"/>
      <c r="L40" s="101"/>
      <c r="M40" s="101"/>
      <c r="N40" s="101"/>
      <c r="O40" s="100"/>
      <c r="P40" s="99">
        <f>P39+Q39+R39</f>
        <v>38</v>
      </c>
      <c r="Q40" s="101"/>
      <c r="R40" s="100"/>
      <c r="S40" s="99">
        <f>S39+T39+U39</f>
        <v>37</v>
      </c>
      <c r="T40" s="101"/>
      <c r="U40" s="100"/>
      <c r="V40" s="99">
        <f>V39+W39+X39+Y39+Z39+AA39+AB39+AC39+AD39+AE39+AF39+AG39+AH39+AI39+AJ39</f>
        <v>70</v>
      </c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0"/>
      <c r="AL40" s="79"/>
    </row>
  </sheetData>
  <mergeCells count="22">
    <mergeCell ref="A1:AN1"/>
    <mergeCell ref="V40:AJ40"/>
    <mergeCell ref="AL2:AL4"/>
    <mergeCell ref="S3:U3"/>
    <mergeCell ref="V3:X3"/>
    <mergeCell ref="Y3:AA3"/>
    <mergeCell ref="AB3:AD3"/>
    <mergeCell ref="AH3:AJ3"/>
    <mergeCell ref="AK2:AK4"/>
    <mergeCell ref="AE3:AG3"/>
    <mergeCell ref="C40:D40"/>
    <mergeCell ref="G40:I40"/>
    <mergeCell ref="J40:O40"/>
    <mergeCell ref="P40:R40"/>
    <mergeCell ref="S40:U40"/>
    <mergeCell ref="AM2:AM4"/>
    <mergeCell ref="AN2:AN4"/>
    <mergeCell ref="A3:B3"/>
    <mergeCell ref="G3:I3"/>
    <mergeCell ref="J3:L3"/>
    <mergeCell ref="M3:O3"/>
    <mergeCell ref="P3:R3"/>
  </mergeCells>
  <pageMargins left="0" right="0" top="0.35433070866141736" bottom="0" header="0.31496062992125984" footer="0.31496062992125984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40"/>
  <sheetViews>
    <sheetView tabSelected="1" zoomScale="70" zoomScaleNormal="70" workbookViewId="0">
      <selection activeCell="AU19" sqref="AU19"/>
    </sheetView>
  </sheetViews>
  <sheetFormatPr defaultRowHeight="14.4" x14ac:dyDescent="0.3"/>
  <cols>
    <col min="1" max="1" width="8.33203125" style="25" customWidth="1"/>
    <col min="2" max="2" width="15.6640625" style="25" bestFit="1" customWidth="1"/>
    <col min="3" max="7" width="4.6640625" style="26" customWidth="1"/>
    <col min="8" max="8" width="3.109375" style="26" customWidth="1"/>
    <col min="9" max="9" width="3.5546875" style="26" customWidth="1"/>
    <col min="10" max="10" width="4.6640625" style="26" customWidth="1"/>
    <col min="11" max="11" width="3.109375" style="26" customWidth="1"/>
    <col min="12" max="12" width="3.5546875" style="26" customWidth="1"/>
    <col min="13" max="13" width="4.6640625" style="26" customWidth="1"/>
    <col min="14" max="14" width="4" style="26" bestFit="1" customWidth="1"/>
    <col min="15" max="15" width="3.5546875" style="26" customWidth="1"/>
    <col min="16" max="16" width="4.6640625" style="26" customWidth="1"/>
    <col min="17" max="17" width="3.109375" style="26" customWidth="1"/>
    <col min="18" max="18" width="3.5546875" style="26" customWidth="1"/>
    <col min="19" max="19" width="4.6640625" style="26" customWidth="1"/>
    <col min="20" max="20" width="3" style="26" customWidth="1"/>
    <col min="21" max="21" width="3.5546875" style="26" customWidth="1"/>
    <col min="22" max="22" width="4.6640625" style="26" customWidth="1"/>
    <col min="23" max="23" width="3.109375" style="26" customWidth="1"/>
    <col min="24" max="24" width="3.5546875" style="26" customWidth="1"/>
    <col min="25" max="25" width="4.6640625" style="26" customWidth="1"/>
    <col min="26" max="26" width="3.109375" style="26" customWidth="1"/>
    <col min="27" max="27" width="3.5546875" style="26" customWidth="1"/>
    <col min="28" max="28" width="4.6640625" style="26" customWidth="1"/>
    <col min="29" max="29" width="3.109375" style="26" customWidth="1"/>
    <col min="30" max="30" width="3.5546875" style="26" customWidth="1"/>
    <col min="31" max="31" width="4.6640625" style="26" customWidth="1"/>
    <col min="32" max="32" width="3.109375" style="26" customWidth="1"/>
    <col min="33" max="33" width="3.5546875" style="26" customWidth="1"/>
    <col min="34" max="34" width="4.6640625" style="26" customWidth="1"/>
    <col min="35" max="35" width="3.109375" style="26" customWidth="1"/>
    <col min="36" max="36" width="3.5546875" style="26" customWidth="1"/>
    <col min="37" max="37" width="5.5546875" style="26" bestFit="1" customWidth="1"/>
    <col min="38" max="38" width="5.109375" style="26" customWidth="1"/>
    <col min="39" max="39" width="6.88671875" style="26" bestFit="1" customWidth="1"/>
    <col min="40" max="41" width="8.21875" style="26" bestFit="1" customWidth="1"/>
    <col min="42" max="42" width="7.109375" style="26" customWidth="1"/>
    <col min="43" max="43" width="10.33203125" style="26" bestFit="1" customWidth="1"/>
    <col min="44" max="44" width="5.109375" style="26" customWidth="1"/>
    <col min="45" max="45" width="7.77734375" style="26" bestFit="1" customWidth="1"/>
    <col min="46" max="46" width="5.77734375" style="26" bestFit="1" customWidth="1"/>
    <col min="47" max="47" width="18.44140625" style="26" bestFit="1" customWidth="1"/>
    <col min="48" max="48" width="16.21875" style="26" bestFit="1" customWidth="1"/>
    <col min="49" max="49" width="10" style="26" bestFit="1" customWidth="1"/>
    <col min="50" max="57" width="4" style="26" bestFit="1" customWidth="1"/>
    <col min="58" max="58" width="2" style="26" bestFit="1" customWidth="1"/>
    <col min="59" max="63" width="5.109375" style="26" customWidth="1"/>
    <col min="64" max="65" width="5.5546875" style="26" customWidth="1"/>
    <col min="66" max="66" width="3.88671875" style="25" customWidth="1"/>
    <col min="67" max="68" width="4.88671875" style="25" customWidth="1"/>
    <col min="69" max="16384" width="8.88671875" style="25"/>
  </cols>
  <sheetData>
    <row r="1" spans="1:65" ht="23.4" x14ac:dyDescent="0.45">
      <c r="A1" s="24" t="s">
        <v>96</v>
      </c>
    </row>
    <row r="2" spans="1:65" ht="15" customHeight="1" x14ac:dyDescent="0.3">
      <c r="B2" s="25" t="s">
        <v>0</v>
      </c>
      <c r="C2" s="27">
        <v>9</v>
      </c>
      <c r="D2" s="27">
        <v>18</v>
      </c>
      <c r="E2" s="27">
        <v>18</v>
      </c>
      <c r="F2" s="27">
        <v>18</v>
      </c>
      <c r="G2" s="27">
        <v>42</v>
      </c>
      <c r="H2" s="27">
        <v>6</v>
      </c>
      <c r="I2" s="27">
        <v>18</v>
      </c>
      <c r="J2" s="27">
        <v>42</v>
      </c>
      <c r="K2" s="27">
        <v>6</v>
      </c>
      <c r="L2" s="27">
        <v>18</v>
      </c>
      <c r="M2" s="27">
        <v>42</v>
      </c>
      <c r="N2" s="27">
        <v>6</v>
      </c>
      <c r="O2" s="27">
        <v>18</v>
      </c>
      <c r="P2" s="27">
        <v>42</v>
      </c>
      <c r="Q2" s="27">
        <v>6</v>
      </c>
      <c r="R2" s="27">
        <v>18</v>
      </c>
      <c r="S2" s="27">
        <v>42</v>
      </c>
      <c r="T2" s="27">
        <v>6</v>
      </c>
      <c r="U2" s="27">
        <v>18</v>
      </c>
      <c r="V2" s="27">
        <v>42</v>
      </c>
      <c r="W2" s="27">
        <v>6</v>
      </c>
      <c r="X2" s="27">
        <v>18</v>
      </c>
      <c r="Y2" s="27">
        <v>42</v>
      </c>
      <c r="Z2" s="27">
        <v>6</v>
      </c>
      <c r="AA2" s="27">
        <v>18</v>
      </c>
      <c r="AB2" s="27">
        <v>42</v>
      </c>
      <c r="AC2" s="27">
        <v>6</v>
      </c>
      <c r="AD2" s="27">
        <v>18</v>
      </c>
      <c r="AE2" s="27">
        <v>42</v>
      </c>
      <c r="AF2" s="27">
        <v>6</v>
      </c>
      <c r="AG2" s="27">
        <v>18</v>
      </c>
      <c r="AH2" s="27">
        <v>42</v>
      </c>
      <c r="AI2" s="27">
        <v>6</v>
      </c>
      <c r="AJ2" s="27">
        <v>18</v>
      </c>
      <c r="AK2" s="112" t="s">
        <v>90</v>
      </c>
      <c r="AL2" s="57">
        <v>24</v>
      </c>
      <c r="AM2" s="112" t="s">
        <v>89</v>
      </c>
      <c r="AN2" s="115" t="s">
        <v>16</v>
      </c>
      <c r="AO2" s="112" t="s">
        <v>87</v>
      </c>
      <c r="AP2" s="85" t="s">
        <v>91</v>
      </c>
      <c r="AQ2" s="88" t="s">
        <v>92</v>
      </c>
    </row>
    <row r="3" spans="1:65" ht="28.8" x14ac:dyDescent="0.55000000000000004">
      <c r="A3" s="118" t="s">
        <v>1</v>
      </c>
      <c r="B3" s="119"/>
      <c r="C3" s="27" t="s">
        <v>2</v>
      </c>
      <c r="D3" s="27" t="s">
        <v>3</v>
      </c>
      <c r="E3" s="27" t="s">
        <v>4</v>
      </c>
      <c r="F3" s="27" t="s">
        <v>5</v>
      </c>
      <c r="G3" s="109" t="s">
        <v>6</v>
      </c>
      <c r="H3" s="110"/>
      <c r="I3" s="111"/>
      <c r="J3" s="120" t="s">
        <v>7</v>
      </c>
      <c r="K3" s="121"/>
      <c r="L3" s="122"/>
      <c r="M3" s="109" t="s">
        <v>8</v>
      </c>
      <c r="N3" s="110"/>
      <c r="O3" s="111"/>
      <c r="P3" s="109" t="s">
        <v>9</v>
      </c>
      <c r="Q3" s="110"/>
      <c r="R3" s="111"/>
      <c r="S3" s="109" t="s">
        <v>10</v>
      </c>
      <c r="T3" s="110"/>
      <c r="U3" s="111"/>
      <c r="V3" s="109" t="s">
        <v>11</v>
      </c>
      <c r="W3" s="110"/>
      <c r="X3" s="111"/>
      <c r="Y3" s="109" t="s">
        <v>12</v>
      </c>
      <c r="Z3" s="110"/>
      <c r="AA3" s="111"/>
      <c r="AB3" s="109" t="s">
        <v>13</v>
      </c>
      <c r="AC3" s="110"/>
      <c r="AD3" s="111"/>
      <c r="AE3" s="109" t="s">
        <v>14</v>
      </c>
      <c r="AF3" s="110"/>
      <c r="AG3" s="111"/>
      <c r="AH3" s="105" t="s">
        <v>15</v>
      </c>
      <c r="AI3" s="106"/>
      <c r="AJ3" s="107"/>
      <c r="AK3" s="113"/>
      <c r="AL3" s="116" t="s">
        <v>88</v>
      </c>
      <c r="AM3" s="116"/>
      <c r="AN3" s="113"/>
      <c r="AO3" s="113"/>
      <c r="AP3" s="86"/>
      <c r="AQ3" s="89"/>
    </row>
    <row r="4" spans="1:65" x14ac:dyDescent="0.3">
      <c r="A4" s="26"/>
      <c r="B4" s="26"/>
      <c r="C4" s="27" t="s">
        <v>17</v>
      </c>
      <c r="D4" s="27" t="s">
        <v>17</v>
      </c>
      <c r="E4" s="27">
        <v>5</v>
      </c>
      <c r="F4" s="40" t="s">
        <v>17</v>
      </c>
      <c r="G4" s="28" t="s">
        <v>17</v>
      </c>
      <c r="H4" s="29" t="s">
        <v>18</v>
      </c>
      <c r="I4" s="30" t="s">
        <v>19</v>
      </c>
      <c r="J4" s="28" t="s">
        <v>17</v>
      </c>
      <c r="K4" s="29" t="s">
        <v>18</v>
      </c>
      <c r="L4" s="31" t="s">
        <v>19</v>
      </c>
      <c r="M4" s="32" t="s">
        <v>17</v>
      </c>
      <c r="N4" s="29" t="s">
        <v>18</v>
      </c>
      <c r="O4" s="30" t="s">
        <v>19</v>
      </c>
      <c r="P4" s="28" t="s">
        <v>17</v>
      </c>
      <c r="Q4" s="29" t="s">
        <v>18</v>
      </c>
      <c r="R4" s="31" t="s">
        <v>19</v>
      </c>
      <c r="S4" s="32" t="s">
        <v>17</v>
      </c>
      <c r="T4" s="29" t="s">
        <v>18</v>
      </c>
      <c r="U4" s="30" t="s">
        <v>19</v>
      </c>
      <c r="V4" s="28" t="s">
        <v>17</v>
      </c>
      <c r="W4" s="29" t="s">
        <v>18</v>
      </c>
      <c r="X4" s="31" t="s">
        <v>19</v>
      </c>
      <c r="Y4" s="32" t="s">
        <v>17</v>
      </c>
      <c r="Z4" s="29" t="s">
        <v>18</v>
      </c>
      <c r="AA4" s="30" t="s">
        <v>19</v>
      </c>
      <c r="AB4" s="28" t="s">
        <v>17</v>
      </c>
      <c r="AC4" s="29" t="s">
        <v>18</v>
      </c>
      <c r="AD4" s="31" t="s">
        <v>19</v>
      </c>
      <c r="AE4" s="32" t="s">
        <v>17</v>
      </c>
      <c r="AF4" s="29" t="s">
        <v>18</v>
      </c>
      <c r="AG4" s="30" t="s">
        <v>19</v>
      </c>
      <c r="AH4" s="28" t="s">
        <v>17</v>
      </c>
      <c r="AI4" s="29" t="s">
        <v>18</v>
      </c>
      <c r="AJ4" s="31" t="s">
        <v>19</v>
      </c>
      <c r="AK4" s="114"/>
      <c r="AL4" s="114"/>
      <c r="AM4" s="117"/>
      <c r="AN4" s="114"/>
      <c r="AO4" s="114"/>
      <c r="AP4" s="87"/>
      <c r="AQ4" s="90"/>
    </row>
    <row r="5" spans="1:65" ht="14.4" customHeight="1" x14ac:dyDescent="0.3">
      <c r="A5" s="3" t="s">
        <v>20</v>
      </c>
      <c r="B5" s="48" t="s">
        <v>21</v>
      </c>
      <c r="C5" s="60">
        <v>32</v>
      </c>
      <c r="D5" s="61">
        <v>6</v>
      </c>
      <c r="E5" s="61">
        <v>9</v>
      </c>
      <c r="F5" s="61">
        <v>4</v>
      </c>
      <c r="G5" s="62">
        <v>2</v>
      </c>
      <c r="H5" s="36"/>
      <c r="I5" s="37"/>
      <c r="J5" s="35">
        <v>5</v>
      </c>
      <c r="K5" s="36">
        <v>1</v>
      </c>
      <c r="L5" s="37"/>
      <c r="M5" s="35">
        <v>13</v>
      </c>
      <c r="N5" s="36">
        <v>2</v>
      </c>
      <c r="O5" s="37"/>
      <c r="P5" s="35">
        <v>10</v>
      </c>
      <c r="Q5" s="36">
        <v>4</v>
      </c>
      <c r="R5" s="37">
        <v>1</v>
      </c>
      <c r="S5" s="35">
        <v>10</v>
      </c>
      <c r="T5" s="36">
        <v>4</v>
      </c>
      <c r="U5" s="37">
        <v>2</v>
      </c>
      <c r="V5" s="35">
        <v>5</v>
      </c>
      <c r="W5" s="36">
        <v>1</v>
      </c>
      <c r="X5" s="37">
        <v>2</v>
      </c>
      <c r="Y5" s="35">
        <v>5</v>
      </c>
      <c r="Z5" s="36"/>
      <c r="AA5" s="37"/>
      <c r="AB5" s="35">
        <v>1</v>
      </c>
      <c r="AC5" s="36"/>
      <c r="AD5" s="37"/>
      <c r="AE5" s="63">
        <v>1</v>
      </c>
      <c r="AF5" s="36"/>
      <c r="AG5" s="64"/>
      <c r="AH5" s="35">
        <v>1</v>
      </c>
      <c r="AI5" s="36"/>
      <c r="AJ5" s="37"/>
      <c r="AK5" s="33">
        <f t="shared" ref="AK5:AK38" si="0">AJ5+AI5+AH5+AG5+AF5+AE5+AD5+AC5+AB5+AA5+Z5+Y5+X5+W5+V5+U5+T5+S5+R5+Q5+P5+O5+N5+M5+L5+K5+J5+I5+H5+G5+F5+E5+D5+C5</f>
        <v>121</v>
      </c>
      <c r="AL5" s="33"/>
      <c r="AM5" s="33">
        <f t="shared" ref="AM5:AM38" si="1">AL5*$AL$2</f>
        <v>0</v>
      </c>
      <c r="AN5" s="34">
        <f t="shared" ref="AN5:AN38" si="2">$AJ5*$AJ$2+$AI5*$AI$2+$AH5*$AH$2+$AG5*$AG$2+$AF5*$AF$2+$AE5*$AE$2+$AD5*$AD$2+$AC5*$AC$2+$AB5*$AB$2+$AA5*$AA$2+$Z5*$Z$2+$Y5*$Y$2+$X5*$X$2+$W5*$W$2+$V5*$V$2+$U5*$U$2+$T5*$T$2+$S5*$S$2+$R5*$R$2+$Q5*$Q$2+$P5*$P$2+$O5*$O$2+$N5*$N$2+$M5*$M$2+$L5*$L$2+$K5*$K$2+$J5*$J$2+$I5*$I$2+$H5*$H$2+$G5*$G$2+$F5*$F$2+$E5*$E$2+$D5*$D$2+$C5*$C$2</f>
        <v>3018</v>
      </c>
      <c r="AO5" s="34">
        <f t="shared" ref="AO5:AO38" si="3">AN5+AM5</f>
        <v>3018</v>
      </c>
      <c r="AP5" s="27">
        <v>2913</v>
      </c>
      <c r="AQ5" s="127">
        <f t="shared" ref="AQ5:AQ38" si="4">AO5-AP5</f>
        <v>105</v>
      </c>
      <c r="AS5" s="81"/>
      <c r="BK5" s="25"/>
      <c r="BL5" s="25"/>
      <c r="BM5" s="25"/>
    </row>
    <row r="6" spans="1:65" ht="14.4" customHeight="1" x14ac:dyDescent="0.3">
      <c r="A6" s="3" t="s">
        <v>22</v>
      </c>
      <c r="B6" s="48" t="s">
        <v>23</v>
      </c>
      <c r="C6" s="33"/>
      <c r="D6" s="34">
        <v>2</v>
      </c>
      <c r="E6" s="34"/>
      <c r="F6" s="34">
        <v>4</v>
      </c>
      <c r="G6" s="35">
        <v>2</v>
      </c>
      <c r="H6" s="36"/>
      <c r="I6" s="37"/>
      <c r="J6" s="35"/>
      <c r="K6" s="36"/>
      <c r="L6" s="37"/>
      <c r="M6" s="35">
        <v>3</v>
      </c>
      <c r="N6" s="36"/>
      <c r="O6" s="37"/>
      <c r="P6" s="35">
        <v>3</v>
      </c>
      <c r="Q6" s="36"/>
      <c r="R6" s="37"/>
      <c r="S6" s="35">
        <v>6</v>
      </c>
      <c r="T6" s="36"/>
      <c r="U6" s="37"/>
      <c r="V6" s="35">
        <v>3</v>
      </c>
      <c r="W6" s="36"/>
      <c r="X6" s="37">
        <v>1</v>
      </c>
      <c r="Y6" s="35"/>
      <c r="Z6" s="36"/>
      <c r="AA6" s="37"/>
      <c r="AB6" s="35">
        <v>2</v>
      </c>
      <c r="AC6" s="36"/>
      <c r="AD6" s="37"/>
      <c r="AE6" s="63"/>
      <c r="AF6" s="36"/>
      <c r="AG6" s="64"/>
      <c r="AH6" s="35">
        <v>1</v>
      </c>
      <c r="AI6" s="36"/>
      <c r="AJ6" s="37">
        <v>1</v>
      </c>
      <c r="AK6" s="33">
        <f t="shared" si="0"/>
        <v>28</v>
      </c>
      <c r="AL6" s="33"/>
      <c r="AM6" s="33">
        <f t="shared" si="1"/>
        <v>0</v>
      </c>
      <c r="AN6" s="34">
        <f t="shared" si="2"/>
        <v>984</v>
      </c>
      <c r="AO6" s="34">
        <f t="shared" si="3"/>
        <v>984</v>
      </c>
      <c r="AP6" s="27">
        <v>966</v>
      </c>
      <c r="AQ6" s="127">
        <f t="shared" si="4"/>
        <v>18</v>
      </c>
      <c r="AS6" s="81"/>
      <c r="BL6" s="25"/>
      <c r="BM6" s="25"/>
    </row>
    <row r="7" spans="1:65" ht="14.4" customHeight="1" x14ac:dyDescent="0.3">
      <c r="A7" s="3" t="s">
        <v>24</v>
      </c>
      <c r="B7" s="48" t="s">
        <v>25</v>
      </c>
      <c r="C7" s="33">
        <v>5</v>
      </c>
      <c r="D7" s="34">
        <v>8</v>
      </c>
      <c r="E7" s="34">
        <v>7</v>
      </c>
      <c r="F7" s="34">
        <v>8</v>
      </c>
      <c r="G7" s="35">
        <v>11</v>
      </c>
      <c r="H7" s="36"/>
      <c r="I7" s="37"/>
      <c r="J7" s="35">
        <v>5</v>
      </c>
      <c r="K7" s="36"/>
      <c r="L7" s="37"/>
      <c r="M7" s="35">
        <v>11</v>
      </c>
      <c r="N7" s="36"/>
      <c r="O7" s="37">
        <v>1</v>
      </c>
      <c r="P7" s="35">
        <v>8</v>
      </c>
      <c r="Q7" s="36"/>
      <c r="R7" s="37">
        <v>4</v>
      </c>
      <c r="S7" s="35">
        <v>16</v>
      </c>
      <c r="T7" s="36"/>
      <c r="U7" s="37">
        <v>3</v>
      </c>
      <c r="V7" s="35">
        <v>6</v>
      </c>
      <c r="W7" s="36"/>
      <c r="X7" s="37">
        <v>1</v>
      </c>
      <c r="Y7" s="35">
        <v>3</v>
      </c>
      <c r="Z7" s="36"/>
      <c r="AA7" s="37">
        <v>2</v>
      </c>
      <c r="AB7" s="35">
        <v>5</v>
      </c>
      <c r="AC7" s="36"/>
      <c r="AD7" s="37">
        <v>1</v>
      </c>
      <c r="AE7" s="63">
        <v>2</v>
      </c>
      <c r="AF7" s="36"/>
      <c r="AG7" s="64"/>
      <c r="AH7" s="35"/>
      <c r="AI7" s="36"/>
      <c r="AJ7" s="37">
        <v>1</v>
      </c>
      <c r="AK7" s="33">
        <f t="shared" si="0"/>
        <v>108</v>
      </c>
      <c r="AL7" s="33"/>
      <c r="AM7" s="33">
        <f t="shared" si="1"/>
        <v>0</v>
      </c>
      <c r="AN7" s="34">
        <f t="shared" si="2"/>
        <v>3507</v>
      </c>
      <c r="AO7" s="34">
        <f t="shared" si="3"/>
        <v>3507</v>
      </c>
      <c r="AP7" s="27">
        <v>3402</v>
      </c>
      <c r="AQ7" s="127">
        <f t="shared" si="4"/>
        <v>105</v>
      </c>
      <c r="AS7" s="81"/>
      <c r="BK7" s="25"/>
      <c r="BL7" s="25"/>
      <c r="BM7" s="25"/>
    </row>
    <row r="8" spans="1:65" ht="14.4" customHeight="1" x14ac:dyDescent="0.3">
      <c r="A8" s="3" t="s">
        <v>26</v>
      </c>
      <c r="B8" s="48" t="s">
        <v>27</v>
      </c>
      <c r="C8" s="33">
        <v>1</v>
      </c>
      <c r="D8" s="34">
        <v>1</v>
      </c>
      <c r="E8" s="34">
        <v>3</v>
      </c>
      <c r="F8" s="34">
        <v>2</v>
      </c>
      <c r="G8" s="35">
        <v>1</v>
      </c>
      <c r="H8" s="36">
        <v>1</v>
      </c>
      <c r="I8" s="37"/>
      <c r="J8" s="35"/>
      <c r="K8" s="36"/>
      <c r="L8" s="37"/>
      <c r="M8" s="35">
        <v>4</v>
      </c>
      <c r="N8" s="36"/>
      <c r="O8" s="37"/>
      <c r="P8" s="35">
        <v>1</v>
      </c>
      <c r="Q8" s="36">
        <v>1</v>
      </c>
      <c r="R8" s="37"/>
      <c r="S8" s="35">
        <v>1</v>
      </c>
      <c r="T8" s="36">
        <v>1</v>
      </c>
      <c r="U8" s="37"/>
      <c r="V8" s="35"/>
      <c r="W8" s="36"/>
      <c r="X8" s="37"/>
      <c r="Y8" s="35"/>
      <c r="Z8" s="36">
        <v>1</v>
      </c>
      <c r="AA8" s="37"/>
      <c r="AB8" s="35">
        <v>2</v>
      </c>
      <c r="AC8" s="36"/>
      <c r="AD8" s="37"/>
      <c r="AE8" s="63">
        <v>3</v>
      </c>
      <c r="AF8" s="36"/>
      <c r="AG8" s="64"/>
      <c r="AH8" s="35">
        <v>1</v>
      </c>
      <c r="AI8" s="36"/>
      <c r="AJ8" s="37"/>
      <c r="AK8" s="33">
        <f t="shared" si="0"/>
        <v>24</v>
      </c>
      <c r="AL8" s="33"/>
      <c r="AM8" s="33">
        <f t="shared" si="1"/>
        <v>0</v>
      </c>
      <c r="AN8" s="34">
        <f t="shared" si="2"/>
        <v>687</v>
      </c>
      <c r="AO8" s="34">
        <f t="shared" si="3"/>
        <v>687</v>
      </c>
      <c r="AP8" s="27">
        <v>672</v>
      </c>
      <c r="AQ8" s="127">
        <f t="shared" si="4"/>
        <v>15</v>
      </c>
      <c r="AS8" s="81"/>
      <c r="BJ8" s="25"/>
      <c r="BK8" s="25"/>
      <c r="BL8" s="25"/>
      <c r="BM8" s="25"/>
    </row>
    <row r="9" spans="1:65" ht="14.4" customHeight="1" x14ac:dyDescent="0.3">
      <c r="A9" s="3" t="s">
        <v>28</v>
      </c>
      <c r="B9" s="48" t="s">
        <v>85</v>
      </c>
      <c r="C9" s="33"/>
      <c r="D9" s="34">
        <v>2</v>
      </c>
      <c r="E9" s="34"/>
      <c r="F9" s="34">
        <v>5</v>
      </c>
      <c r="G9" s="35">
        <v>4</v>
      </c>
      <c r="H9" s="36"/>
      <c r="I9" s="37"/>
      <c r="J9" s="35">
        <v>2</v>
      </c>
      <c r="K9" s="36"/>
      <c r="L9" s="37"/>
      <c r="M9" s="35">
        <v>9</v>
      </c>
      <c r="N9" s="36"/>
      <c r="O9" s="37">
        <v>1</v>
      </c>
      <c r="P9" s="35">
        <v>7</v>
      </c>
      <c r="Q9" s="36"/>
      <c r="R9" s="37"/>
      <c r="S9" s="35">
        <v>5</v>
      </c>
      <c r="T9" s="36"/>
      <c r="U9" s="37"/>
      <c r="V9" s="35"/>
      <c r="W9" s="36"/>
      <c r="X9" s="37"/>
      <c r="Y9" s="35">
        <v>1</v>
      </c>
      <c r="Z9" s="36"/>
      <c r="AA9" s="37"/>
      <c r="AB9" s="35"/>
      <c r="AC9" s="36"/>
      <c r="AD9" s="37"/>
      <c r="AE9" s="63"/>
      <c r="AF9" s="36"/>
      <c r="AG9" s="64"/>
      <c r="AH9" s="35"/>
      <c r="AI9" s="36"/>
      <c r="AJ9" s="37"/>
      <c r="AK9" s="33">
        <f t="shared" si="0"/>
        <v>36</v>
      </c>
      <c r="AL9" s="33"/>
      <c r="AM9" s="33">
        <f t="shared" si="1"/>
        <v>0</v>
      </c>
      <c r="AN9" s="34">
        <f t="shared" si="2"/>
        <v>1320</v>
      </c>
      <c r="AO9" s="34">
        <f t="shared" si="3"/>
        <v>1320</v>
      </c>
      <c r="AP9" s="27">
        <v>1320</v>
      </c>
      <c r="AQ9" s="127">
        <f t="shared" si="4"/>
        <v>0</v>
      </c>
      <c r="AS9" s="81"/>
      <c r="BL9" s="25"/>
      <c r="BM9" s="25"/>
    </row>
    <row r="10" spans="1:65" ht="14.4" customHeight="1" x14ac:dyDescent="0.3">
      <c r="A10" s="3" t="s">
        <v>29</v>
      </c>
      <c r="B10" s="48" t="s">
        <v>30</v>
      </c>
      <c r="C10" s="33"/>
      <c r="D10" s="34">
        <v>4</v>
      </c>
      <c r="E10" s="34">
        <v>5</v>
      </c>
      <c r="F10" s="34">
        <v>2</v>
      </c>
      <c r="G10" s="35">
        <v>5</v>
      </c>
      <c r="H10" s="36"/>
      <c r="I10" s="37"/>
      <c r="J10" s="35">
        <v>2</v>
      </c>
      <c r="K10" s="36"/>
      <c r="L10" s="37"/>
      <c r="M10" s="35">
        <v>2</v>
      </c>
      <c r="N10" s="36">
        <v>2</v>
      </c>
      <c r="O10" s="37">
        <v>1</v>
      </c>
      <c r="P10" s="35">
        <v>2</v>
      </c>
      <c r="Q10" s="36"/>
      <c r="R10" s="37"/>
      <c r="S10" s="35">
        <v>7</v>
      </c>
      <c r="T10" s="36">
        <v>1</v>
      </c>
      <c r="U10" s="37"/>
      <c r="V10" s="35">
        <v>1</v>
      </c>
      <c r="W10" s="36"/>
      <c r="X10" s="37"/>
      <c r="Y10" s="35">
        <v>2</v>
      </c>
      <c r="Z10" s="36">
        <v>1</v>
      </c>
      <c r="AA10" s="37"/>
      <c r="AB10" s="35">
        <v>1</v>
      </c>
      <c r="AC10" s="36">
        <v>2</v>
      </c>
      <c r="AD10" s="37"/>
      <c r="AE10" s="63">
        <v>1</v>
      </c>
      <c r="AF10" s="36"/>
      <c r="AG10" s="64"/>
      <c r="AH10" s="35"/>
      <c r="AI10" s="36"/>
      <c r="AJ10" s="37">
        <v>1</v>
      </c>
      <c r="AK10" s="33">
        <f t="shared" si="0"/>
        <v>42</v>
      </c>
      <c r="AL10" s="33"/>
      <c r="AM10" s="33">
        <f t="shared" si="1"/>
        <v>0</v>
      </c>
      <c r="AN10" s="34">
        <f t="shared" si="2"/>
        <v>1236</v>
      </c>
      <c r="AO10" s="34">
        <f t="shared" si="3"/>
        <v>1236</v>
      </c>
      <c r="AP10" s="27">
        <v>1230</v>
      </c>
      <c r="AQ10" s="127">
        <f t="shared" si="4"/>
        <v>6</v>
      </c>
      <c r="AS10" s="81"/>
      <c r="BL10" s="25"/>
      <c r="BM10" s="25"/>
    </row>
    <row r="11" spans="1:65" ht="14.4" customHeight="1" x14ac:dyDescent="0.3">
      <c r="A11" s="3" t="s">
        <v>31</v>
      </c>
      <c r="B11" s="48" t="s">
        <v>32</v>
      </c>
      <c r="C11" s="33"/>
      <c r="D11" s="34"/>
      <c r="E11" s="34"/>
      <c r="F11" s="34"/>
      <c r="G11" s="35">
        <v>1</v>
      </c>
      <c r="H11" s="36"/>
      <c r="I11" s="37">
        <v>1</v>
      </c>
      <c r="J11" s="35">
        <v>3</v>
      </c>
      <c r="K11" s="36"/>
      <c r="L11" s="37"/>
      <c r="M11" s="35">
        <v>5</v>
      </c>
      <c r="N11" s="36"/>
      <c r="O11" s="37"/>
      <c r="P11" s="35">
        <v>7</v>
      </c>
      <c r="Q11" s="36"/>
      <c r="R11" s="37"/>
      <c r="S11" s="35">
        <v>14</v>
      </c>
      <c r="T11" s="36"/>
      <c r="U11" s="37"/>
      <c r="V11" s="35">
        <v>1</v>
      </c>
      <c r="W11" s="36"/>
      <c r="X11" s="37"/>
      <c r="Y11" s="35">
        <v>1</v>
      </c>
      <c r="Z11" s="36"/>
      <c r="AA11" s="37"/>
      <c r="AB11" s="35">
        <v>1</v>
      </c>
      <c r="AC11" s="36"/>
      <c r="AD11" s="37"/>
      <c r="AE11" s="63"/>
      <c r="AF11" s="36"/>
      <c r="AG11" s="64"/>
      <c r="AH11" s="35"/>
      <c r="AI11" s="36"/>
      <c r="AJ11" s="37"/>
      <c r="AK11" s="33">
        <f t="shared" si="0"/>
        <v>34</v>
      </c>
      <c r="AL11" s="33"/>
      <c r="AM11" s="33">
        <f t="shared" si="1"/>
        <v>0</v>
      </c>
      <c r="AN11" s="34">
        <f t="shared" si="2"/>
        <v>1404</v>
      </c>
      <c r="AO11" s="34">
        <f t="shared" si="3"/>
        <v>1404</v>
      </c>
      <c r="AP11" s="27">
        <v>1404</v>
      </c>
      <c r="AQ11" s="127">
        <f t="shared" si="4"/>
        <v>0</v>
      </c>
      <c r="AS11" s="81"/>
      <c r="BK11" s="25"/>
      <c r="BL11" s="25"/>
      <c r="BM11" s="25"/>
    </row>
    <row r="12" spans="1:65" ht="14.4" customHeight="1" x14ac:dyDescent="0.3">
      <c r="A12" s="3" t="s">
        <v>33</v>
      </c>
      <c r="B12" s="48" t="s">
        <v>34</v>
      </c>
      <c r="C12" s="33"/>
      <c r="D12" s="34"/>
      <c r="E12" s="34">
        <v>3</v>
      </c>
      <c r="F12" s="34">
        <v>6</v>
      </c>
      <c r="G12" s="35">
        <v>5</v>
      </c>
      <c r="H12" s="36"/>
      <c r="I12" s="37"/>
      <c r="J12" s="35">
        <v>6</v>
      </c>
      <c r="K12" s="36"/>
      <c r="L12" s="37"/>
      <c r="M12" s="35">
        <v>7</v>
      </c>
      <c r="N12" s="36"/>
      <c r="O12" s="37"/>
      <c r="P12" s="35">
        <v>9</v>
      </c>
      <c r="Q12" s="36">
        <v>1</v>
      </c>
      <c r="R12" s="37"/>
      <c r="S12" s="35">
        <v>3</v>
      </c>
      <c r="T12" s="36">
        <v>2</v>
      </c>
      <c r="U12" s="37">
        <v>1</v>
      </c>
      <c r="V12" s="35">
        <v>4</v>
      </c>
      <c r="W12" s="36">
        <v>2</v>
      </c>
      <c r="X12" s="37">
        <v>1</v>
      </c>
      <c r="Y12" s="35">
        <v>4</v>
      </c>
      <c r="Z12" s="36"/>
      <c r="AA12" s="37">
        <v>1</v>
      </c>
      <c r="AB12" s="35">
        <v>2</v>
      </c>
      <c r="AC12" s="36">
        <v>1</v>
      </c>
      <c r="AD12" s="37">
        <v>2</v>
      </c>
      <c r="AE12" s="63">
        <v>2</v>
      </c>
      <c r="AF12" s="36"/>
      <c r="AG12" s="64">
        <v>1</v>
      </c>
      <c r="AH12" s="35">
        <v>3</v>
      </c>
      <c r="AI12" s="36"/>
      <c r="AJ12" s="37">
        <v>2</v>
      </c>
      <c r="AK12" s="33">
        <f t="shared" si="0"/>
        <v>68</v>
      </c>
      <c r="AL12" s="33"/>
      <c r="AM12" s="33">
        <f t="shared" si="1"/>
        <v>0</v>
      </c>
      <c r="AN12" s="34">
        <f t="shared" si="2"/>
        <v>2232</v>
      </c>
      <c r="AO12" s="34">
        <f t="shared" si="3"/>
        <v>2232</v>
      </c>
      <c r="AP12" s="27">
        <v>2172</v>
      </c>
      <c r="AQ12" s="127">
        <f t="shared" si="4"/>
        <v>60</v>
      </c>
      <c r="AS12" s="81"/>
      <c r="BL12" s="25"/>
      <c r="BM12" s="25"/>
    </row>
    <row r="13" spans="1:65" ht="14.4" customHeight="1" x14ac:dyDescent="0.3">
      <c r="A13" s="3" t="s">
        <v>35</v>
      </c>
      <c r="B13" s="48" t="s">
        <v>36</v>
      </c>
      <c r="C13" s="33">
        <v>1</v>
      </c>
      <c r="D13" s="34">
        <v>1</v>
      </c>
      <c r="E13" s="34">
        <v>9</v>
      </c>
      <c r="F13" s="34">
        <v>10</v>
      </c>
      <c r="G13" s="35">
        <v>7</v>
      </c>
      <c r="H13" s="36">
        <v>1</v>
      </c>
      <c r="I13" s="37"/>
      <c r="J13" s="35">
        <v>4</v>
      </c>
      <c r="K13" s="36"/>
      <c r="L13" s="37">
        <v>1</v>
      </c>
      <c r="M13" s="35">
        <v>8</v>
      </c>
      <c r="N13" s="36">
        <v>3</v>
      </c>
      <c r="O13" s="37">
        <v>1</v>
      </c>
      <c r="P13" s="35">
        <v>5</v>
      </c>
      <c r="Q13" s="36">
        <v>1</v>
      </c>
      <c r="R13" s="37">
        <v>1</v>
      </c>
      <c r="S13" s="35">
        <v>8</v>
      </c>
      <c r="T13" s="36">
        <v>1</v>
      </c>
      <c r="U13" s="37"/>
      <c r="V13" s="35">
        <v>1</v>
      </c>
      <c r="W13" s="36">
        <v>1</v>
      </c>
      <c r="X13" s="37"/>
      <c r="Y13" s="35">
        <v>3</v>
      </c>
      <c r="Z13" s="36"/>
      <c r="AA13" s="37"/>
      <c r="AB13" s="35">
        <v>2</v>
      </c>
      <c r="AC13" s="36">
        <v>1</v>
      </c>
      <c r="AD13" s="37"/>
      <c r="AE13" s="63">
        <v>1</v>
      </c>
      <c r="AF13" s="36"/>
      <c r="AG13" s="64"/>
      <c r="AH13" s="35"/>
      <c r="AI13" s="36">
        <v>1</v>
      </c>
      <c r="AJ13" s="37"/>
      <c r="AK13" s="33">
        <f t="shared" si="0"/>
        <v>72</v>
      </c>
      <c r="AL13" s="33"/>
      <c r="AM13" s="33">
        <f t="shared" si="1"/>
        <v>0</v>
      </c>
      <c r="AN13" s="34">
        <f t="shared" si="2"/>
        <v>2115</v>
      </c>
      <c r="AO13" s="34">
        <f t="shared" si="3"/>
        <v>2115</v>
      </c>
      <c r="AP13" s="27">
        <v>2067</v>
      </c>
      <c r="AQ13" s="127">
        <f t="shared" si="4"/>
        <v>48</v>
      </c>
      <c r="AS13" s="81"/>
      <c r="BK13" s="25"/>
      <c r="BL13" s="25"/>
      <c r="BM13" s="25"/>
    </row>
    <row r="14" spans="1:65" ht="14.4" customHeight="1" x14ac:dyDescent="0.3">
      <c r="A14" s="3" t="s">
        <v>37</v>
      </c>
      <c r="B14" s="48" t="s">
        <v>86</v>
      </c>
      <c r="C14" s="33">
        <v>5</v>
      </c>
      <c r="D14" s="34">
        <v>8</v>
      </c>
      <c r="E14" s="34">
        <v>12</v>
      </c>
      <c r="F14" s="34">
        <v>6</v>
      </c>
      <c r="G14" s="35">
        <v>2</v>
      </c>
      <c r="H14" s="36"/>
      <c r="I14" s="37"/>
      <c r="J14" s="35">
        <v>3</v>
      </c>
      <c r="K14" s="36"/>
      <c r="L14" s="37"/>
      <c r="M14" s="35">
        <v>22</v>
      </c>
      <c r="N14" s="36">
        <v>2</v>
      </c>
      <c r="O14" s="37">
        <v>3</v>
      </c>
      <c r="P14" s="35">
        <v>6</v>
      </c>
      <c r="Q14" s="36"/>
      <c r="R14" s="37">
        <v>2</v>
      </c>
      <c r="S14" s="35">
        <v>5</v>
      </c>
      <c r="T14" s="36">
        <v>2</v>
      </c>
      <c r="U14" s="37">
        <v>5</v>
      </c>
      <c r="V14" s="35">
        <v>4</v>
      </c>
      <c r="W14" s="36"/>
      <c r="X14" s="37">
        <v>2</v>
      </c>
      <c r="Y14" s="35">
        <v>1</v>
      </c>
      <c r="Z14" s="36"/>
      <c r="AA14" s="37"/>
      <c r="AB14" s="35">
        <v>1</v>
      </c>
      <c r="AC14" s="36"/>
      <c r="AD14" s="37">
        <v>1</v>
      </c>
      <c r="AE14" s="63"/>
      <c r="AF14" s="36"/>
      <c r="AG14" s="64"/>
      <c r="AH14" s="35"/>
      <c r="AI14" s="36"/>
      <c r="AJ14" s="37"/>
      <c r="AK14" s="33">
        <f t="shared" si="0"/>
        <v>92</v>
      </c>
      <c r="AL14" s="33"/>
      <c r="AM14" s="33">
        <f t="shared" si="1"/>
        <v>0</v>
      </c>
      <c r="AN14" s="34">
        <f t="shared" si="2"/>
        <v>2619</v>
      </c>
      <c r="AO14" s="34">
        <f t="shared" si="3"/>
        <v>2619</v>
      </c>
      <c r="AP14" s="27">
        <v>2559</v>
      </c>
      <c r="AQ14" s="127">
        <f t="shared" si="4"/>
        <v>60</v>
      </c>
      <c r="AS14" s="81"/>
      <c r="BL14" s="25"/>
      <c r="BM14" s="25"/>
    </row>
    <row r="15" spans="1:65" ht="14.4" customHeight="1" x14ac:dyDescent="0.3">
      <c r="A15" s="3" t="s">
        <v>38</v>
      </c>
      <c r="B15" s="48" t="s">
        <v>39</v>
      </c>
      <c r="C15" s="33"/>
      <c r="D15" s="34">
        <v>1</v>
      </c>
      <c r="E15" s="34">
        <v>6</v>
      </c>
      <c r="F15" s="34">
        <v>5</v>
      </c>
      <c r="G15" s="35"/>
      <c r="H15" s="36"/>
      <c r="I15" s="37"/>
      <c r="J15" s="35">
        <v>3</v>
      </c>
      <c r="K15" s="36"/>
      <c r="L15" s="37"/>
      <c r="M15" s="35">
        <v>9</v>
      </c>
      <c r="N15" s="36">
        <v>1</v>
      </c>
      <c r="O15" s="37">
        <v>1</v>
      </c>
      <c r="P15" s="35">
        <v>8</v>
      </c>
      <c r="Q15" s="36"/>
      <c r="R15" s="37">
        <v>1</v>
      </c>
      <c r="S15" s="35">
        <v>3</v>
      </c>
      <c r="T15" s="36">
        <v>2</v>
      </c>
      <c r="U15" s="37">
        <v>2</v>
      </c>
      <c r="V15" s="35">
        <v>1</v>
      </c>
      <c r="W15" s="36"/>
      <c r="X15" s="37"/>
      <c r="Y15" s="35"/>
      <c r="Z15" s="36"/>
      <c r="AA15" s="37"/>
      <c r="AB15" s="35"/>
      <c r="AC15" s="36"/>
      <c r="AD15" s="37"/>
      <c r="AE15" s="63"/>
      <c r="AF15" s="36">
        <v>1</v>
      </c>
      <c r="AG15" s="64"/>
      <c r="AH15" s="35"/>
      <c r="AI15" s="36"/>
      <c r="AJ15" s="37"/>
      <c r="AK15" s="33">
        <f t="shared" si="0"/>
        <v>44</v>
      </c>
      <c r="AL15" s="33"/>
      <c r="AM15" s="33">
        <f t="shared" si="1"/>
        <v>0</v>
      </c>
      <c r="AN15" s="34">
        <f t="shared" si="2"/>
        <v>1320</v>
      </c>
      <c r="AO15" s="34">
        <f t="shared" si="3"/>
        <v>1320</v>
      </c>
      <c r="AP15" s="27">
        <v>1272</v>
      </c>
      <c r="AQ15" s="127">
        <f t="shared" si="4"/>
        <v>48</v>
      </c>
      <c r="AS15" s="81"/>
      <c r="BL15" s="25"/>
      <c r="BM15" s="25"/>
    </row>
    <row r="16" spans="1:65" ht="14.4" customHeight="1" x14ac:dyDescent="0.3">
      <c r="A16" s="3" t="s">
        <v>40</v>
      </c>
      <c r="B16" s="48" t="s">
        <v>41</v>
      </c>
      <c r="C16" s="33"/>
      <c r="D16" s="34">
        <v>3</v>
      </c>
      <c r="E16" s="34"/>
      <c r="F16" s="34">
        <v>1</v>
      </c>
      <c r="G16" s="35">
        <v>3</v>
      </c>
      <c r="H16" s="36"/>
      <c r="I16" s="37"/>
      <c r="J16" s="35"/>
      <c r="K16" s="36"/>
      <c r="L16" s="37"/>
      <c r="M16" s="35">
        <v>4</v>
      </c>
      <c r="N16" s="36"/>
      <c r="O16" s="37">
        <v>1</v>
      </c>
      <c r="P16" s="35">
        <v>1</v>
      </c>
      <c r="Q16" s="36"/>
      <c r="R16" s="37"/>
      <c r="S16" s="35">
        <v>3</v>
      </c>
      <c r="T16" s="36"/>
      <c r="U16" s="37">
        <v>1</v>
      </c>
      <c r="V16" s="35">
        <v>1</v>
      </c>
      <c r="W16" s="36"/>
      <c r="X16" s="37"/>
      <c r="Y16" s="35">
        <v>2</v>
      </c>
      <c r="Z16" s="36"/>
      <c r="AA16" s="37">
        <v>1</v>
      </c>
      <c r="AB16" s="35"/>
      <c r="AC16" s="36">
        <v>1</v>
      </c>
      <c r="AD16" s="37"/>
      <c r="AE16" s="63">
        <v>1</v>
      </c>
      <c r="AF16" s="36"/>
      <c r="AG16" s="64"/>
      <c r="AH16" s="35"/>
      <c r="AI16" s="36">
        <v>1</v>
      </c>
      <c r="AJ16" s="37"/>
      <c r="AK16" s="33">
        <f t="shared" si="0"/>
        <v>24</v>
      </c>
      <c r="AL16" s="33"/>
      <c r="AM16" s="33">
        <f t="shared" si="1"/>
        <v>0</v>
      </c>
      <c r="AN16" s="34">
        <f t="shared" si="2"/>
        <v>768</v>
      </c>
      <c r="AO16" s="34">
        <f t="shared" si="3"/>
        <v>768</v>
      </c>
      <c r="AP16" s="27">
        <v>714</v>
      </c>
      <c r="AQ16" s="127">
        <f t="shared" si="4"/>
        <v>54</v>
      </c>
      <c r="AS16" s="81"/>
    </row>
    <row r="17" spans="1:65" ht="14.4" customHeight="1" x14ac:dyDescent="0.3">
      <c r="A17" s="3" t="s">
        <v>42</v>
      </c>
      <c r="B17" s="48" t="s">
        <v>43</v>
      </c>
      <c r="C17" s="33"/>
      <c r="D17" s="34"/>
      <c r="E17" s="34"/>
      <c r="F17" s="34"/>
      <c r="G17" s="35">
        <v>1</v>
      </c>
      <c r="H17" s="36"/>
      <c r="I17" s="37"/>
      <c r="J17" s="35">
        <v>2</v>
      </c>
      <c r="K17" s="36"/>
      <c r="L17" s="37"/>
      <c r="M17" s="35">
        <v>15</v>
      </c>
      <c r="N17" s="36"/>
      <c r="O17" s="37"/>
      <c r="P17" s="35">
        <v>4</v>
      </c>
      <c r="Q17" s="36">
        <v>1</v>
      </c>
      <c r="R17" s="37"/>
      <c r="S17" s="35">
        <v>7</v>
      </c>
      <c r="T17" s="36"/>
      <c r="U17" s="37"/>
      <c r="V17" s="35"/>
      <c r="W17" s="36"/>
      <c r="X17" s="37"/>
      <c r="Y17" s="35">
        <v>2</v>
      </c>
      <c r="Z17" s="36"/>
      <c r="AA17" s="37"/>
      <c r="AB17" s="35">
        <v>1</v>
      </c>
      <c r="AC17" s="36"/>
      <c r="AD17" s="37"/>
      <c r="AE17" s="63"/>
      <c r="AF17" s="36"/>
      <c r="AG17" s="64"/>
      <c r="AH17" s="35"/>
      <c r="AI17" s="36"/>
      <c r="AJ17" s="37"/>
      <c r="AK17" s="33">
        <f t="shared" si="0"/>
        <v>33</v>
      </c>
      <c r="AL17" s="33"/>
      <c r="AM17" s="33">
        <f t="shared" si="1"/>
        <v>0</v>
      </c>
      <c r="AN17" s="34">
        <f t="shared" si="2"/>
        <v>1350</v>
      </c>
      <c r="AO17" s="34">
        <f t="shared" si="3"/>
        <v>1350</v>
      </c>
      <c r="AP17" s="27">
        <v>1350</v>
      </c>
      <c r="AQ17" s="127">
        <f t="shared" si="4"/>
        <v>0</v>
      </c>
      <c r="AS17" s="81"/>
    </row>
    <row r="18" spans="1:65" ht="14.4" customHeight="1" x14ac:dyDescent="0.3">
      <c r="A18" s="3" t="s">
        <v>44</v>
      </c>
      <c r="B18" s="48" t="s">
        <v>45</v>
      </c>
      <c r="C18" s="33">
        <v>2</v>
      </c>
      <c r="D18" s="34"/>
      <c r="E18" s="34">
        <v>5</v>
      </c>
      <c r="F18" s="34">
        <v>2</v>
      </c>
      <c r="G18" s="35">
        <v>5</v>
      </c>
      <c r="H18" s="36"/>
      <c r="I18" s="37"/>
      <c r="J18" s="35">
        <v>10</v>
      </c>
      <c r="K18" s="36"/>
      <c r="L18" s="37"/>
      <c r="M18" s="35">
        <v>22</v>
      </c>
      <c r="N18" s="36"/>
      <c r="O18" s="37"/>
      <c r="P18" s="35">
        <v>8</v>
      </c>
      <c r="Q18" s="36"/>
      <c r="R18" s="37"/>
      <c r="S18" s="35">
        <v>10</v>
      </c>
      <c r="T18" s="36"/>
      <c r="U18" s="37"/>
      <c r="V18" s="35">
        <v>3</v>
      </c>
      <c r="W18" s="36"/>
      <c r="X18" s="37"/>
      <c r="Y18" s="35">
        <v>1</v>
      </c>
      <c r="Z18" s="36"/>
      <c r="AA18" s="37"/>
      <c r="AB18" s="35">
        <v>3</v>
      </c>
      <c r="AC18" s="36"/>
      <c r="AD18" s="37"/>
      <c r="AE18" s="63"/>
      <c r="AF18" s="36"/>
      <c r="AG18" s="64">
        <v>1</v>
      </c>
      <c r="AH18" s="35"/>
      <c r="AI18" s="36">
        <v>1</v>
      </c>
      <c r="AJ18" s="37"/>
      <c r="AK18" s="33">
        <f t="shared" si="0"/>
        <v>73</v>
      </c>
      <c r="AL18" s="33"/>
      <c r="AM18" s="33">
        <f t="shared" si="1"/>
        <v>0</v>
      </c>
      <c r="AN18" s="34">
        <f t="shared" si="2"/>
        <v>2772</v>
      </c>
      <c r="AO18" s="34">
        <f t="shared" si="3"/>
        <v>2772</v>
      </c>
      <c r="AP18" s="27">
        <v>2772</v>
      </c>
      <c r="AQ18" s="127">
        <f t="shared" si="4"/>
        <v>0</v>
      </c>
      <c r="AS18" s="81"/>
    </row>
    <row r="19" spans="1:65" ht="14.4" customHeight="1" x14ac:dyDescent="0.3">
      <c r="A19" s="3" t="s">
        <v>46</v>
      </c>
      <c r="B19" s="48" t="s">
        <v>47</v>
      </c>
      <c r="C19" s="33">
        <v>2</v>
      </c>
      <c r="D19" s="34">
        <v>12</v>
      </c>
      <c r="E19" s="34">
        <v>12</v>
      </c>
      <c r="F19" s="34">
        <v>9</v>
      </c>
      <c r="G19" s="35">
        <v>12</v>
      </c>
      <c r="H19" s="36"/>
      <c r="I19" s="37"/>
      <c r="J19" s="35">
        <v>10</v>
      </c>
      <c r="K19" s="36">
        <v>1</v>
      </c>
      <c r="L19" s="37"/>
      <c r="M19" s="35">
        <v>32</v>
      </c>
      <c r="N19" s="36">
        <v>4</v>
      </c>
      <c r="O19" s="37">
        <v>1</v>
      </c>
      <c r="P19" s="35">
        <v>8</v>
      </c>
      <c r="Q19" s="36">
        <v>5</v>
      </c>
      <c r="R19" s="37"/>
      <c r="S19" s="35">
        <v>3</v>
      </c>
      <c r="T19" s="36">
        <v>6</v>
      </c>
      <c r="U19" s="37">
        <v>1</v>
      </c>
      <c r="V19" s="35">
        <v>1</v>
      </c>
      <c r="W19" s="36"/>
      <c r="X19" s="37">
        <v>1</v>
      </c>
      <c r="Y19" s="35">
        <v>1</v>
      </c>
      <c r="Z19" s="36">
        <v>1</v>
      </c>
      <c r="AA19" s="37"/>
      <c r="AB19" s="35">
        <v>1</v>
      </c>
      <c r="AC19" s="36">
        <v>5</v>
      </c>
      <c r="AD19" s="37"/>
      <c r="AE19" s="63"/>
      <c r="AF19" s="36"/>
      <c r="AG19" s="64"/>
      <c r="AH19" s="35"/>
      <c r="AI19" s="36"/>
      <c r="AJ19" s="37"/>
      <c r="AK19" s="33">
        <f t="shared" si="0"/>
        <v>128</v>
      </c>
      <c r="AL19" s="33"/>
      <c r="AM19" s="33">
        <f t="shared" si="1"/>
        <v>0</v>
      </c>
      <c r="AN19" s="34">
        <f t="shared" si="2"/>
        <v>3654</v>
      </c>
      <c r="AO19" s="34">
        <f t="shared" si="3"/>
        <v>3654</v>
      </c>
      <c r="AP19" s="27">
        <v>3594</v>
      </c>
      <c r="AQ19" s="127">
        <f t="shared" si="4"/>
        <v>60</v>
      </c>
      <c r="AS19" s="81"/>
      <c r="BM19" s="25"/>
    </row>
    <row r="20" spans="1:65" ht="14.4" customHeight="1" x14ac:dyDescent="0.3">
      <c r="A20" s="3" t="s">
        <v>48</v>
      </c>
      <c r="B20" s="48" t="s">
        <v>49</v>
      </c>
      <c r="C20" s="33"/>
      <c r="D20" s="34"/>
      <c r="E20" s="34">
        <v>1</v>
      </c>
      <c r="F20" s="34">
        <v>1</v>
      </c>
      <c r="G20" s="35">
        <v>1</v>
      </c>
      <c r="H20" s="36"/>
      <c r="I20" s="37"/>
      <c r="J20" s="35">
        <v>3</v>
      </c>
      <c r="K20" s="36"/>
      <c r="L20" s="37"/>
      <c r="M20" s="35">
        <v>1</v>
      </c>
      <c r="N20" s="36"/>
      <c r="O20" s="37"/>
      <c r="P20" s="35">
        <v>2</v>
      </c>
      <c r="Q20" s="36"/>
      <c r="R20" s="37">
        <v>1</v>
      </c>
      <c r="S20" s="35"/>
      <c r="T20" s="36"/>
      <c r="U20" s="37">
        <v>1</v>
      </c>
      <c r="V20" s="35">
        <v>1</v>
      </c>
      <c r="W20" s="36"/>
      <c r="X20" s="37">
        <v>1</v>
      </c>
      <c r="Y20" s="35"/>
      <c r="Z20" s="36"/>
      <c r="AA20" s="37"/>
      <c r="AB20" s="35"/>
      <c r="AC20" s="36"/>
      <c r="AD20" s="37"/>
      <c r="AE20" s="63">
        <v>1</v>
      </c>
      <c r="AF20" s="36"/>
      <c r="AG20" s="64"/>
      <c r="AH20" s="35"/>
      <c r="AI20" s="36"/>
      <c r="AJ20" s="37"/>
      <c r="AK20" s="33">
        <f t="shared" si="0"/>
        <v>14</v>
      </c>
      <c r="AL20" s="33"/>
      <c r="AM20" s="33">
        <f t="shared" si="1"/>
        <v>0</v>
      </c>
      <c r="AN20" s="34">
        <f t="shared" si="2"/>
        <v>468</v>
      </c>
      <c r="AO20" s="34">
        <f t="shared" si="3"/>
        <v>468</v>
      </c>
      <c r="AP20" s="27">
        <v>468</v>
      </c>
      <c r="AQ20" s="127">
        <f t="shared" si="4"/>
        <v>0</v>
      </c>
      <c r="AS20" s="81"/>
    </row>
    <row r="21" spans="1:65" ht="14.4" customHeight="1" x14ac:dyDescent="0.3">
      <c r="A21" s="3" t="s">
        <v>50</v>
      </c>
      <c r="B21" s="48" t="s">
        <v>51</v>
      </c>
      <c r="C21" s="33">
        <v>1</v>
      </c>
      <c r="D21" s="34">
        <v>3</v>
      </c>
      <c r="E21" s="34">
        <v>8</v>
      </c>
      <c r="F21" s="34">
        <v>4</v>
      </c>
      <c r="G21" s="35">
        <v>4</v>
      </c>
      <c r="H21" s="36"/>
      <c r="I21" s="37"/>
      <c r="J21" s="35">
        <v>2</v>
      </c>
      <c r="K21" s="36"/>
      <c r="L21" s="37"/>
      <c r="M21" s="35">
        <v>16</v>
      </c>
      <c r="N21" s="36">
        <v>2</v>
      </c>
      <c r="O21" s="37">
        <v>1</v>
      </c>
      <c r="P21" s="35">
        <v>4</v>
      </c>
      <c r="Q21" s="36">
        <v>2</v>
      </c>
      <c r="R21" s="37"/>
      <c r="S21" s="35">
        <v>6</v>
      </c>
      <c r="T21" s="36">
        <v>1</v>
      </c>
      <c r="U21" s="37"/>
      <c r="V21" s="35">
        <v>2</v>
      </c>
      <c r="W21" s="36"/>
      <c r="X21" s="37"/>
      <c r="Y21" s="35"/>
      <c r="Z21" s="36"/>
      <c r="AA21" s="37"/>
      <c r="AB21" s="35"/>
      <c r="AC21" s="36"/>
      <c r="AD21" s="37">
        <v>1</v>
      </c>
      <c r="AE21" s="63">
        <v>1</v>
      </c>
      <c r="AF21" s="36">
        <v>1</v>
      </c>
      <c r="AG21" s="64"/>
      <c r="AH21" s="35"/>
      <c r="AI21" s="36"/>
      <c r="AJ21" s="37"/>
      <c r="AK21" s="33">
        <f t="shared" si="0"/>
        <v>59</v>
      </c>
      <c r="AL21" s="33"/>
      <c r="AM21" s="33">
        <f t="shared" si="1"/>
        <v>0</v>
      </c>
      <c r="AN21" s="34">
        <f t="shared" si="2"/>
        <v>1821</v>
      </c>
      <c r="AO21" s="34">
        <f t="shared" si="3"/>
        <v>1821</v>
      </c>
      <c r="AP21" s="27">
        <v>1731</v>
      </c>
      <c r="AQ21" s="127">
        <f t="shared" si="4"/>
        <v>90</v>
      </c>
      <c r="AS21" s="81"/>
      <c r="BM21" s="25"/>
    </row>
    <row r="22" spans="1:65" ht="14.4" customHeight="1" x14ac:dyDescent="0.3">
      <c r="A22" s="3" t="s">
        <v>52</v>
      </c>
      <c r="B22" s="48" t="s">
        <v>53</v>
      </c>
      <c r="C22" s="33"/>
      <c r="D22" s="34"/>
      <c r="E22" s="34"/>
      <c r="F22" s="34"/>
      <c r="G22" s="35"/>
      <c r="H22" s="36"/>
      <c r="I22" s="37"/>
      <c r="J22" s="35"/>
      <c r="K22" s="36"/>
      <c r="L22" s="37"/>
      <c r="M22" s="35"/>
      <c r="N22" s="36"/>
      <c r="O22" s="37"/>
      <c r="P22" s="35">
        <v>1</v>
      </c>
      <c r="Q22" s="36">
        <v>1</v>
      </c>
      <c r="R22" s="37"/>
      <c r="S22" s="35">
        <v>5</v>
      </c>
      <c r="T22" s="36"/>
      <c r="U22" s="37"/>
      <c r="V22" s="35">
        <v>1</v>
      </c>
      <c r="W22" s="36">
        <v>1</v>
      </c>
      <c r="X22" s="37"/>
      <c r="Y22" s="35"/>
      <c r="Z22" s="36"/>
      <c r="AA22" s="37"/>
      <c r="AB22" s="35"/>
      <c r="AC22" s="36"/>
      <c r="AD22" s="37"/>
      <c r="AE22" s="63"/>
      <c r="AF22" s="36"/>
      <c r="AG22" s="64"/>
      <c r="AH22" s="35"/>
      <c r="AI22" s="36"/>
      <c r="AJ22" s="37"/>
      <c r="AK22" s="33">
        <f t="shared" si="0"/>
        <v>9</v>
      </c>
      <c r="AL22" s="33"/>
      <c r="AM22" s="33">
        <f t="shared" si="1"/>
        <v>0</v>
      </c>
      <c r="AN22" s="34">
        <f t="shared" si="2"/>
        <v>306</v>
      </c>
      <c r="AO22" s="34">
        <f t="shared" si="3"/>
        <v>306</v>
      </c>
      <c r="AP22" s="27">
        <v>306</v>
      </c>
      <c r="AQ22" s="127">
        <f t="shared" si="4"/>
        <v>0</v>
      </c>
      <c r="AS22" s="81"/>
    </row>
    <row r="23" spans="1:65" ht="14.4" customHeight="1" x14ac:dyDescent="0.3">
      <c r="A23" s="3" t="s">
        <v>54</v>
      </c>
      <c r="B23" s="48" t="s">
        <v>78</v>
      </c>
      <c r="C23" s="33"/>
      <c r="D23" s="34">
        <v>6</v>
      </c>
      <c r="E23" s="34">
        <v>5</v>
      </c>
      <c r="F23" s="34">
        <v>5</v>
      </c>
      <c r="G23" s="35">
        <v>3</v>
      </c>
      <c r="H23" s="36"/>
      <c r="I23" s="37">
        <v>1</v>
      </c>
      <c r="J23" s="35">
        <v>3</v>
      </c>
      <c r="K23" s="36"/>
      <c r="L23" s="37"/>
      <c r="M23" s="35">
        <v>9</v>
      </c>
      <c r="N23" s="36">
        <v>2</v>
      </c>
      <c r="O23" s="37"/>
      <c r="P23" s="35">
        <v>8</v>
      </c>
      <c r="Q23" s="36"/>
      <c r="R23" s="37">
        <v>2</v>
      </c>
      <c r="S23" s="35">
        <v>8</v>
      </c>
      <c r="T23" s="36"/>
      <c r="U23" s="37">
        <v>2</v>
      </c>
      <c r="V23" s="35">
        <v>3</v>
      </c>
      <c r="W23" s="36">
        <v>1</v>
      </c>
      <c r="X23" s="37">
        <v>1</v>
      </c>
      <c r="Y23" s="35">
        <v>1</v>
      </c>
      <c r="Z23" s="36">
        <v>1</v>
      </c>
      <c r="AA23" s="37">
        <v>1</v>
      </c>
      <c r="AB23" s="35"/>
      <c r="AC23" s="36"/>
      <c r="AD23" s="37"/>
      <c r="AE23" s="63"/>
      <c r="AF23" s="36">
        <v>1</v>
      </c>
      <c r="AG23" s="64"/>
      <c r="AH23" s="35"/>
      <c r="AI23" s="36"/>
      <c r="AJ23" s="37"/>
      <c r="AK23" s="33">
        <f t="shared" si="0"/>
        <v>63</v>
      </c>
      <c r="AL23" s="33"/>
      <c r="AM23" s="33">
        <f t="shared" si="1"/>
        <v>0</v>
      </c>
      <c r="AN23" s="34">
        <f t="shared" si="2"/>
        <v>1914</v>
      </c>
      <c r="AO23" s="34">
        <f t="shared" si="3"/>
        <v>1914</v>
      </c>
      <c r="AP23" s="27">
        <v>1866</v>
      </c>
      <c r="AQ23" s="127">
        <f t="shared" si="4"/>
        <v>48</v>
      </c>
      <c r="AS23" s="81"/>
    </row>
    <row r="24" spans="1:65" ht="14.4" customHeight="1" x14ac:dyDescent="0.3">
      <c r="A24" s="22" t="s">
        <v>55</v>
      </c>
      <c r="B24" s="23" t="s">
        <v>56</v>
      </c>
      <c r="C24" s="33">
        <v>2</v>
      </c>
      <c r="D24" s="34">
        <v>2</v>
      </c>
      <c r="E24" s="34">
        <v>4</v>
      </c>
      <c r="F24" s="34">
        <v>4</v>
      </c>
      <c r="G24" s="35">
        <v>1</v>
      </c>
      <c r="H24" s="36"/>
      <c r="I24" s="37"/>
      <c r="J24" s="35">
        <v>1</v>
      </c>
      <c r="K24" s="36"/>
      <c r="L24" s="37"/>
      <c r="M24" s="35">
        <v>5</v>
      </c>
      <c r="N24" s="36">
        <v>4</v>
      </c>
      <c r="O24" s="37"/>
      <c r="P24" s="35">
        <v>3</v>
      </c>
      <c r="Q24" s="36">
        <v>2</v>
      </c>
      <c r="R24" s="37">
        <v>2</v>
      </c>
      <c r="S24" s="35">
        <v>2</v>
      </c>
      <c r="T24" s="36">
        <v>1</v>
      </c>
      <c r="U24" s="37"/>
      <c r="V24" s="35">
        <v>2</v>
      </c>
      <c r="W24" s="36"/>
      <c r="X24" s="37"/>
      <c r="Y24" s="35">
        <v>1</v>
      </c>
      <c r="Z24" s="36">
        <v>1</v>
      </c>
      <c r="AA24" s="37">
        <v>1</v>
      </c>
      <c r="AB24" s="35"/>
      <c r="AC24" s="36"/>
      <c r="AD24" s="37"/>
      <c r="AE24" s="63"/>
      <c r="AF24" s="36">
        <v>1</v>
      </c>
      <c r="AG24" s="64">
        <v>1</v>
      </c>
      <c r="AH24" s="35"/>
      <c r="AI24" s="36"/>
      <c r="AJ24" s="37"/>
      <c r="AK24" s="33">
        <f t="shared" si="0"/>
        <v>40</v>
      </c>
      <c r="AL24" s="33"/>
      <c r="AM24" s="33">
        <f t="shared" si="1"/>
        <v>0</v>
      </c>
      <c r="AN24" s="34">
        <f t="shared" si="2"/>
        <v>954</v>
      </c>
      <c r="AO24" s="34">
        <f t="shared" si="3"/>
        <v>954</v>
      </c>
      <c r="AP24" s="27">
        <v>870</v>
      </c>
      <c r="AQ24" s="127">
        <f t="shared" si="4"/>
        <v>84</v>
      </c>
      <c r="AS24" s="81"/>
    </row>
    <row r="25" spans="1:65" ht="14.4" customHeight="1" x14ac:dyDescent="0.3">
      <c r="A25" s="3" t="s">
        <v>57</v>
      </c>
      <c r="B25" s="48" t="s">
        <v>58</v>
      </c>
      <c r="C25" s="33"/>
      <c r="D25" s="34">
        <v>1</v>
      </c>
      <c r="E25" s="34">
        <v>4</v>
      </c>
      <c r="F25" s="34">
        <v>1</v>
      </c>
      <c r="G25" s="35">
        <v>4</v>
      </c>
      <c r="H25" s="36"/>
      <c r="I25" s="37"/>
      <c r="J25" s="35">
        <v>3</v>
      </c>
      <c r="K25" s="36"/>
      <c r="L25" s="37"/>
      <c r="M25" s="35">
        <v>5</v>
      </c>
      <c r="N25" s="36"/>
      <c r="O25" s="37"/>
      <c r="P25" s="35">
        <v>3</v>
      </c>
      <c r="Q25" s="36"/>
      <c r="R25" s="37"/>
      <c r="S25" s="35">
        <v>2</v>
      </c>
      <c r="T25" s="36">
        <v>1</v>
      </c>
      <c r="U25" s="37">
        <v>1</v>
      </c>
      <c r="V25" s="35">
        <v>1</v>
      </c>
      <c r="W25" s="36"/>
      <c r="X25" s="37">
        <v>1</v>
      </c>
      <c r="Y25" s="35"/>
      <c r="Z25" s="36"/>
      <c r="AA25" s="37">
        <v>1</v>
      </c>
      <c r="AB25" s="35"/>
      <c r="AC25" s="36"/>
      <c r="AD25" s="37"/>
      <c r="AE25" s="63"/>
      <c r="AF25" s="36"/>
      <c r="AG25" s="64"/>
      <c r="AH25" s="35"/>
      <c r="AI25" s="36"/>
      <c r="AJ25" s="37"/>
      <c r="AK25" s="33">
        <f t="shared" si="0"/>
        <v>28</v>
      </c>
      <c r="AL25" s="33"/>
      <c r="AM25" s="33">
        <f t="shared" si="1"/>
        <v>0</v>
      </c>
      <c r="AN25" s="34">
        <f t="shared" si="2"/>
        <v>924</v>
      </c>
      <c r="AO25" s="34">
        <f t="shared" si="3"/>
        <v>924</v>
      </c>
      <c r="AP25" s="27">
        <v>906</v>
      </c>
      <c r="AQ25" s="127">
        <f t="shared" si="4"/>
        <v>18</v>
      </c>
      <c r="AS25" s="81"/>
      <c r="BM25" s="25"/>
    </row>
    <row r="26" spans="1:65" ht="14.4" customHeight="1" x14ac:dyDescent="0.3">
      <c r="A26" s="3" t="s">
        <v>59</v>
      </c>
      <c r="B26" s="48" t="s">
        <v>60</v>
      </c>
      <c r="C26" s="33">
        <v>2</v>
      </c>
      <c r="D26" s="34">
        <v>1</v>
      </c>
      <c r="E26" s="34">
        <v>2</v>
      </c>
      <c r="F26" s="34">
        <v>4</v>
      </c>
      <c r="G26" s="35">
        <v>2</v>
      </c>
      <c r="H26" s="36"/>
      <c r="I26" s="37"/>
      <c r="J26" s="35">
        <v>6</v>
      </c>
      <c r="K26" s="36"/>
      <c r="L26" s="37"/>
      <c r="M26" s="35">
        <v>12</v>
      </c>
      <c r="N26" s="36">
        <v>1</v>
      </c>
      <c r="O26" s="37"/>
      <c r="P26" s="35">
        <v>4</v>
      </c>
      <c r="Q26" s="36">
        <v>1</v>
      </c>
      <c r="R26" s="37">
        <v>1</v>
      </c>
      <c r="S26" s="35">
        <v>7</v>
      </c>
      <c r="T26" s="36">
        <v>6</v>
      </c>
      <c r="U26" s="37">
        <v>1</v>
      </c>
      <c r="V26" s="35">
        <v>1</v>
      </c>
      <c r="W26" s="36">
        <v>12</v>
      </c>
      <c r="X26" s="37">
        <v>1</v>
      </c>
      <c r="Y26" s="35"/>
      <c r="Z26" s="36">
        <v>2</v>
      </c>
      <c r="AA26" s="37"/>
      <c r="AB26" s="35">
        <v>1</v>
      </c>
      <c r="AC26" s="36">
        <v>6</v>
      </c>
      <c r="AD26" s="37"/>
      <c r="AE26" s="63">
        <v>1</v>
      </c>
      <c r="AF26" s="36">
        <v>4</v>
      </c>
      <c r="AG26" s="64">
        <v>1</v>
      </c>
      <c r="AH26" s="35">
        <v>1</v>
      </c>
      <c r="AI26" s="36">
        <v>1</v>
      </c>
      <c r="AJ26" s="37"/>
      <c r="AK26" s="33">
        <f t="shared" si="0"/>
        <v>81</v>
      </c>
      <c r="AL26" s="33"/>
      <c r="AM26" s="33">
        <f t="shared" si="1"/>
        <v>0</v>
      </c>
      <c r="AN26" s="34">
        <f t="shared" si="2"/>
        <v>1884</v>
      </c>
      <c r="AO26" s="34">
        <f t="shared" si="3"/>
        <v>1884</v>
      </c>
      <c r="AP26" s="27">
        <v>1884</v>
      </c>
      <c r="AQ26" s="127">
        <f t="shared" si="4"/>
        <v>0</v>
      </c>
      <c r="AS26" s="81"/>
    </row>
    <row r="27" spans="1:65" ht="14.4" customHeight="1" x14ac:dyDescent="0.3">
      <c r="A27" s="3" t="s">
        <v>61</v>
      </c>
      <c r="B27" s="48" t="s">
        <v>62</v>
      </c>
      <c r="C27" s="33"/>
      <c r="D27" s="34">
        <v>1</v>
      </c>
      <c r="E27" s="34">
        <v>5</v>
      </c>
      <c r="F27" s="34">
        <v>3</v>
      </c>
      <c r="G27" s="35">
        <v>3</v>
      </c>
      <c r="H27" s="36"/>
      <c r="I27" s="37"/>
      <c r="J27" s="35">
        <v>1</v>
      </c>
      <c r="K27" s="36"/>
      <c r="L27" s="37"/>
      <c r="M27" s="35">
        <v>4</v>
      </c>
      <c r="N27" s="36"/>
      <c r="O27" s="37">
        <v>1</v>
      </c>
      <c r="P27" s="35">
        <v>3</v>
      </c>
      <c r="Q27" s="36"/>
      <c r="R27" s="37"/>
      <c r="S27" s="35">
        <v>2</v>
      </c>
      <c r="T27" s="36">
        <v>2</v>
      </c>
      <c r="U27" s="37">
        <v>3</v>
      </c>
      <c r="V27" s="35"/>
      <c r="W27" s="36">
        <v>5</v>
      </c>
      <c r="X27" s="37"/>
      <c r="Y27" s="35">
        <v>4</v>
      </c>
      <c r="Z27" s="36">
        <v>9</v>
      </c>
      <c r="AA27" s="37"/>
      <c r="AB27" s="35">
        <v>3</v>
      </c>
      <c r="AC27" s="36">
        <v>6</v>
      </c>
      <c r="AD27" s="37">
        <v>1</v>
      </c>
      <c r="AE27" s="63">
        <v>2</v>
      </c>
      <c r="AF27" s="36">
        <v>2</v>
      </c>
      <c r="AG27" s="64"/>
      <c r="AH27" s="35"/>
      <c r="AI27" s="36"/>
      <c r="AJ27" s="37"/>
      <c r="AK27" s="33">
        <f t="shared" si="0"/>
        <v>60</v>
      </c>
      <c r="AL27" s="33"/>
      <c r="AM27" s="33">
        <f t="shared" si="1"/>
        <v>0</v>
      </c>
      <c r="AN27" s="34">
        <f t="shared" si="2"/>
        <v>1320</v>
      </c>
      <c r="AO27" s="34">
        <f t="shared" si="3"/>
        <v>1320</v>
      </c>
      <c r="AP27" s="27">
        <v>1254</v>
      </c>
      <c r="AQ27" s="127">
        <f t="shared" si="4"/>
        <v>66</v>
      </c>
      <c r="AS27" s="81"/>
    </row>
    <row r="28" spans="1:65" ht="14.4" customHeight="1" x14ac:dyDescent="0.3">
      <c r="A28" s="3" t="s">
        <v>63</v>
      </c>
      <c r="B28" s="48" t="s">
        <v>95</v>
      </c>
      <c r="C28" s="33"/>
      <c r="D28" s="34">
        <v>2</v>
      </c>
      <c r="E28" s="34">
        <v>4</v>
      </c>
      <c r="F28" s="34">
        <v>10</v>
      </c>
      <c r="G28" s="35">
        <v>6</v>
      </c>
      <c r="H28" s="36"/>
      <c r="I28" s="37"/>
      <c r="J28" s="35">
        <v>5</v>
      </c>
      <c r="K28" s="36"/>
      <c r="L28" s="37"/>
      <c r="M28" s="35">
        <v>14</v>
      </c>
      <c r="N28" s="36">
        <v>2</v>
      </c>
      <c r="O28" s="37"/>
      <c r="P28" s="35">
        <v>2</v>
      </c>
      <c r="Q28" s="36"/>
      <c r="R28" s="37"/>
      <c r="S28" s="35">
        <v>2</v>
      </c>
      <c r="T28" s="36"/>
      <c r="U28" s="37">
        <v>1</v>
      </c>
      <c r="V28" s="35">
        <v>1</v>
      </c>
      <c r="W28" s="36"/>
      <c r="X28" s="37"/>
      <c r="Y28" s="35"/>
      <c r="Z28" s="36"/>
      <c r="AA28" s="37"/>
      <c r="AB28" s="35"/>
      <c r="AC28" s="36"/>
      <c r="AD28" s="37"/>
      <c r="AE28" s="63"/>
      <c r="AF28" s="36"/>
      <c r="AG28" s="64"/>
      <c r="AH28" s="35"/>
      <c r="AI28" s="36"/>
      <c r="AJ28" s="37"/>
      <c r="AK28" s="33">
        <f t="shared" si="0"/>
        <v>49</v>
      </c>
      <c r="AL28" s="33"/>
      <c r="AM28" s="33">
        <f t="shared" si="1"/>
        <v>0</v>
      </c>
      <c r="AN28" s="34">
        <f t="shared" si="2"/>
        <v>1578</v>
      </c>
      <c r="AO28" s="34">
        <f t="shared" si="3"/>
        <v>1578</v>
      </c>
      <c r="AP28" s="27">
        <v>1578</v>
      </c>
      <c r="AQ28" s="127">
        <f t="shared" si="4"/>
        <v>0</v>
      </c>
      <c r="AS28" s="81"/>
    </row>
    <row r="29" spans="1:65" ht="14.4" customHeight="1" x14ac:dyDescent="0.3">
      <c r="A29" s="3" t="s">
        <v>64</v>
      </c>
      <c r="B29" s="48" t="s">
        <v>65</v>
      </c>
      <c r="C29" s="33">
        <v>1</v>
      </c>
      <c r="D29" s="34">
        <v>4</v>
      </c>
      <c r="E29" s="34">
        <v>3</v>
      </c>
      <c r="F29" s="34">
        <v>5</v>
      </c>
      <c r="G29" s="35">
        <v>3</v>
      </c>
      <c r="H29" s="36"/>
      <c r="I29" s="37"/>
      <c r="J29" s="35">
        <v>2</v>
      </c>
      <c r="K29" s="36"/>
      <c r="L29" s="37"/>
      <c r="M29" s="35">
        <v>2</v>
      </c>
      <c r="N29" s="36">
        <v>1</v>
      </c>
      <c r="O29" s="37">
        <v>2</v>
      </c>
      <c r="P29" s="35">
        <v>5</v>
      </c>
      <c r="Q29" s="36">
        <v>1</v>
      </c>
      <c r="R29" s="37">
        <v>2</v>
      </c>
      <c r="S29" s="35">
        <v>3</v>
      </c>
      <c r="T29" s="36">
        <v>1</v>
      </c>
      <c r="U29" s="37">
        <v>1</v>
      </c>
      <c r="V29" s="35">
        <v>1</v>
      </c>
      <c r="W29" s="36">
        <v>1</v>
      </c>
      <c r="X29" s="37">
        <v>1</v>
      </c>
      <c r="Y29" s="35">
        <v>2</v>
      </c>
      <c r="Z29" s="36"/>
      <c r="AA29" s="37"/>
      <c r="AB29" s="35"/>
      <c r="AC29" s="36"/>
      <c r="AD29" s="37"/>
      <c r="AE29" s="63"/>
      <c r="AF29" s="36"/>
      <c r="AG29" s="64"/>
      <c r="AH29" s="35"/>
      <c r="AI29" s="36">
        <v>1</v>
      </c>
      <c r="AJ29" s="37"/>
      <c r="AK29" s="33">
        <f t="shared" si="0"/>
        <v>42</v>
      </c>
      <c r="AL29" s="33"/>
      <c r="AM29" s="33">
        <f t="shared" si="1"/>
        <v>0</v>
      </c>
      <c r="AN29" s="34">
        <f t="shared" si="2"/>
        <v>1119</v>
      </c>
      <c r="AO29" s="34">
        <f t="shared" si="3"/>
        <v>1119</v>
      </c>
      <c r="AP29" s="27">
        <v>1113</v>
      </c>
      <c r="AQ29" s="127">
        <f t="shared" si="4"/>
        <v>6</v>
      </c>
      <c r="AS29" s="81"/>
    </row>
    <row r="30" spans="1:65" ht="14.4" customHeight="1" x14ac:dyDescent="0.3">
      <c r="A30" s="3" t="s">
        <v>66</v>
      </c>
      <c r="B30" s="48" t="s">
        <v>67</v>
      </c>
      <c r="C30" s="33"/>
      <c r="D30" s="34"/>
      <c r="E30" s="34"/>
      <c r="F30" s="34"/>
      <c r="G30" s="35"/>
      <c r="H30" s="36"/>
      <c r="I30" s="37"/>
      <c r="J30" s="35"/>
      <c r="K30" s="36"/>
      <c r="L30" s="37"/>
      <c r="M30" s="35"/>
      <c r="N30" s="36">
        <v>1</v>
      </c>
      <c r="O30" s="37"/>
      <c r="P30" s="35"/>
      <c r="Q30" s="36"/>
      <c r="R30" s="37"/>
      <c r="S30" s="35"/>
      <c r="T30" s="36">
        <v>1</v>
      </c>
      <c r="U30" s="37"/>
      <c r="V30" s="35"/>
      <c r="W30" s="36">
        <v>1</v>
      </c>
      <c r="X30" s="37"/>
      <c r="Y30" s="35"/>
      <c r="Z30" s="36">
        <v>1</v>
      </c>
      <c r="AA30" s="37"/>
      <c r="AB30" s="35"/>
      <c r="AC30" s="36"/>
      <c r="AD30" s="37"/>
      <c r="AE30" s="63"/>
      <c r="AF30" s="36">
        <v>1</v>
      </c>
      <c r="AG30" s="64"/>
      <c r="AH30" s="35"/>
      <c r="AI30" s="36">
        <v>1</v>
      </c>
      <c r="AJ30" s="37"/>
      <c r="AK30" s="33">
        <f t="shared" si="0"/>
        <v>6</v>
      </c>
      <c r="AL30" s="33"/>
      <c r="AM30" s="33">
        <f t="shared" si="1"/>
        <v>0</v>
      </c>
      <c r="AN30" s="34">
        <f t="shared" si="2"/>
        <v>36</v>
      </c>
      <c r="AO30" s="34">
        <f t="shared" si="3"/>
        <v>36</v>
      </c>
      <c r="AP30" s="27">
        <v>36</v>
      </c>
      <c r="AQ30" s="127">
        <f t="shared" si="4"/>
        <v>0</v>
      </c>
      <c r="AS30" s="81"/>
    </row>
    <row r="31" spans="1:65" ht="14.4" customHeight="1" x14ac:dyDescent="0.35">
      <c r="A31" s="3" t="s">
        <v>68</v>
      </c>
      <c r="B31" s="48" t="s">
        <v>69</v>
      </c>
      <c r="C31" s="33"/>
      <c r="D31" s="34"/>
      <c r="E31" s="34"/>
      <c r="F31" s="34"/>
      <c r="G31" s="35"/>
      <c r="H31" s="36"/>
      <c r="I31" s="37"/>
      <c r="J31" s="35"/>
      <c r="K31" s="36"/>
      <c r="L31" s="37"/>
      <c r="M31" s="35"/>
      <c r="N31" s="36"/>
      <c r="O31" s="37"/>
      <c r="P31" s="35"/>
      <c r="Q31" s="36"/>
      <c r="R31" s="37"/>
      <c r="S31" s="35">
        <v>7</v>
      </c>
      <c r="T31" s="36"/>
      <c r="U31" s="37"/>
      <c r="V31" s="35"/>
      <c r="W31" s="36"/>
      <c r="X31" s="37"/>
      <c r="Y31" s="35"/>
      <c r="Z31" s="36"/>
      <c r="AA31" s="65"/>
      <c r="AB31" s="35"/>
      <c r="AC31" s="36"/>
      <c r="AD31" s="37"/>
      <c r="AE31" s="63"/>
      <c r="AF31" s="36"/>
      <c r="AG31" s="64"/>
      <c r="AH31" s="35"/>
      <c r="AI31" s="36"/>
      <c r="AJ31" s="37"/>
      <c r="AK31" s="33">
        <f t="shared" si="0"/>
        <v>7</v>
      </c>
      <c r="AL31" s="33"/>
      <c r="AM31" s="33">
        <f t="shared" si="1"/>
        <v>0</v>
      </c>
      <c r="AN31" s="34">
        <f t="shared" si="2"/>
        <v>294</v>
      </c>
      <c r="AO31" s="34">
        <f t="shared" si="3"/>
        <v>294</v>
      </c>
      <c r="AP31" s="27">
        <v>294</v>
      </c>
      <c r="AQ31" s="127">
        <f t="shared" si="4"/>
        <v>0</v>
      </c>
      <c r="AS31" s="81"/>
    </row>
    <row r="32" spans="1:65" ht="14.4" customHeight="1" x14ac:dyDescent="0.3">
      <c r="A32" s="3" t="s">
        <v>70</v>
      </c>
      <c r="B32" s="48" t="s">
        <v>71</v>
      </c>
      <c r="C32" s="33"/>
      <c r="D32" s="34">
        <v>1</v>
      </c>
      <c r="E32" s="34"/>
      <c r="F32" s="34">
        <v>1</v>
      </c>
      <c r="G32" s="35"/>
      <c r="H32" s="36">
        <v>1</v>
      </c>
      <c r="I32" s="37"/>
      <c r="J32" s="35">
        <v>2</v>
      </c>
      <c r="K32" s="36"/>
      <c r="L32" s="37"/>
      <c r="M32" s="35">
        <v>10</v>
      </c>
      <c r="N32" s="36">
        <v>1</v>
      </c>
      <c r="O32" s="37"/>
      <c r="P32" s="35">
        <v>2</v>
      </c>
      <c r="Q32" s="36"/>
      <c r="R32" s="37">
        <v>1</v>
      </c>
      <c r="S32" s="35">
        <v>6</v>
      </c>
      <c r="T32" s="36"/>
      <c r="U32" s="37"/>
      <c r="V32" s="35">
        <v>1</v>
      </c>
      <c r="W32" s="36"/>
      <c r="X32" s="37"/>
      <c r="Y32" s="35">
        <v>1</v>
      </c>
      <c r="Z32" s="36"/>
      <c r="AA32" s="37"/>
      <c r="AB32" s="35"/>
      <c r="AC32" s="36">
        <v>1</v>
      </c>
      <c r="AD32" s="37"/>
      <c r="AE32" s="63"/>
      <c r="AF32" s="36"/>
      <c r="AG32" s="64"/>
      <c r="AH32" s="35"/>
      <c r="AI32" s="36"/>
      <c r="AJ32" s="37"/>
      <c r="AK32" s="33">
        <f t="shared" si="0"/>
        <v>28</v>
      </c>
      <c r="AL32" s="33"/>
      <c r="AM32" s="33">
        <f t="shared" si="1"/>
        <v>0</v>
      </c>
      <c r="AN32" s="34">
        <f t="shared" si="2"/>
        <v>996</v>
      </c>
      <c r="AO32" s="34">
        <f t="shared" si="3"/>
        <v>996</v>
      </c>
      <c r="AP32" s="27">
        <v>990</v>
      </c>
      <c r="AQ32" s="127">
        <f t="shared" si="4"/>
        <v>6</v>
      </c>
      <c r="AS32" s="81"/>
      <c r="BM32" s="25"/>
    </row>
    <row r="33" spans="1:65" ht="14.4" customHeight="1" x14ac:dyDescent="0.3">
      <c r="A33" s="3" t="s">
        <v>72</v>
      </c>
      <c r="B33" s="48" t="s">
        <v>73</v>
      </c>
      <c r="C33" s="33"/>
      <c r="D33" s="34">
        <v>5</v>
      </c>
      <c r="E33" s="34">
        <v>3</v>
      </c>
      <c r="F33" s="34">
        <v>4</v>
      </c>
      <c r="G33" s="35">
        <v>4</v>
      </c>
      <c r="H33" s="36">
        <v>1</v>
      </c>
      <c r="I33" s="37"/>
      <c r="J33" s="35"/>
      <c r="K33" s="36"/>
      <c r="L33" s="37">
        <v>1</v>
      </c>
      <c r="M33" s="35">
        <v>9</v>
      </c>
      <c r="N33" s="36">
        <v>1</v>
      </c>
      <c r="O33" s="37">
        <v>3</v>
      </c>
      <c r="P33" s="35">
        <v>5</v>
      </c>
      <c r="Q33" s="36"/>
      <c r="R33" s="37">
        <v>1</v>
      </c>
      <c r="S33" s="35">
        <v>3</v>
      </c>
      <c r="T33" s="36">
        <v>1</v>
      </c>
      <c r="U33" s="37"/>
      <c r="V33" s="35">
        <v>2</v>
      </c>
      <c r="W33" s="36"/>
      <c r="X33" s="37"/>
      <c r="Y33" s="35"/>
      <c r="Z33" s="36">
        <v>2</v>
      </c>
      <c r="AA33" s="37">
        <v>1</v>
      </c>
      <c r="AB33" s="35"/>
      <c r="AC33" s="36"/>
      <c r="AD33" s="37"/>
      <c r="AE33" s="63">
        <v>1</v>
      </c>
      <c r="AF33" s="36"/>
      <c r="AG33" s="64"/>
      <c r="AH33" s="35"/>
      <c r="AI33" s="36"/>
      <c r="AJ33" s="37"/>
      <c r="AK33" s="33">
        <f t="shared" si="0"/>
        <v>47</v>
      </c>
      <c r="AL33" s="33"/>
      <c r="AM33" s="33">
        <f t="shared" si="1"/>
        <v>0</v>
      </c>
      <c r="AN33" s="34">
        <f t="shared" si="2"/>
        <v>1362</v>
      </c>
      <c r="AO33" s="34">
        <f t="shared" si="3"/>
        <v>1362</v>
      </c>
      <c r="AP33" s="27">
        <v>1194</v>
      </c>
      <c r="AQ33" s="127">
        <f t="shared" si="4"/>
        <v>168</v>
      </c>
      <c r="AS33" s="81"/>
      <c r="BL33" s="25"/>
      <c r="BM33" s="25"/>
    </row>
    <row r="34" spans="1:65" ht="14.4" customHeight="1" x14ac:dyDescent="0.3">
      <c r="A34" s="3" t="s">
        <v>74</v>
      </c>
      <c r="B34" s="48" t="s">
        <v>75</v>
      </c>
      <c r="C34" s="33"/>
      <c r="D34" s="34">
        <v>1</v>
      </c>
      <c r="E34" s="34">
        <v>3</v>
      </c>
      <c r="F34" s="34">
        <v>1</v>
      </c>
      <c r="G34" s="35">
        <v>2</v>
      </c>
      <c r="H34" s="36"/>
      <c r="I34" s="37"/>
      <c r="J34" s="35">
        <v>3</v>
      </c>
      <c r="K34" s="36"/>
      <c r="L34" s="37">
        <v>1</v>
      </c>
      <c r="M34" s="35">
        <v>7</v>
      </c>
      <c r="N34" s="36"/>
      <c r="O34" s="37"/>
      <c r="P34" s="35">
        <v>6</v>
      </c>
      <c r="Q34" s="36">
        <v>1</v>
      </c>
      <c r="R34" s="37">
        <v>2</v>
      </c>
      <c r="S34" s="35">
        <v>2</v>
      </c>
      <c r="T34" s="36">
        <v>1</v>
      </c>
      <c r="U34" s="37">
        <v>1</v>
      </c>
      <c r="V34" s="35">
        <v>1</v>
      </c>
      <c r="W34" s="36">
        <v>1</v>
      </c>
      <c r="X34" s="37"/>
      <c r="Y34" s="35">
        <v>3</v>
      </c>
      <c r="Z34" s="36">
        <v>5</v>
      </c>
      <c r="AA34" s="37"/>
      <c r="AB34" s="35"/>
      <c r="AC34" s="36">
        <v>3</v>
      </c>
      <c r="AD34" s="37"/>
      <c r="AE34" s="63"/>
      <c r="AF34" s="36">
        <v>1</v>
      </c>
      <c r="AG34" s="64"/>
      <c r="AH34" s="35"/>
      <c r="AI34" s="36">
        <v>2</v>
      </c>
      <c r="AJ34" s="37"/>
      <c r="AK34" s="33">
        <f t="shared" si="0"/>
        <v>47</v>
      </c>
      <c r="AL34" s="33"/>
      <c r="AM34" s="33">
        <f t="shared" si="1"/>
        <v>0</v>
      </c>
      <c r="AN34" s="34">
        <f t="shared" si="2"/>
        <v>1254</v>
      </c>
      <c r="AO34" s="34">
        <f t="shared" si="3"/>
        <v>1254</v>
      </c>
      <c r="AP34" s="27">
        <v>1206</v>
      </c>
      <c r="AQ34" s="127">
        <f t="shared" si="4"/>
        <v>48</v>
      </c>
      <c r="AS34" s="81"/>
    </row>
    <row r="35" spans="1:65" ht="14.4" customHeight="1" x14ac:dyDescent="0.3">
      <c r="A35" s="3" t="s">
        <v>76</v>
      </c>
      <c r="B35" s="48" t="s">
        <v>77</v>
      </c>
      <c r="C35" s="33"/>
      <c r="D35" s="34"/>
      <c r="E35" s="34"/>
      <c r="F35" s="34"/>
      <c r="G35" s="35"/>
      <c r="H35" s="36"/>
      <c r="I35" s="37"/>
      <c r="J35" s="35"/>
      <c r="K35" s="36"/>
      <c r="L35" s="37"/>
      <c r="M35" s="35"/>
      <c r="N35" s="36"/>
      <c r="O35" s="37"/>
      <c r="P35" s="35">
        <v>2</v>
      </c>
      <c r="Q35" s="36">
        <v>1</v>
      </c>
      <c r="R35" s="37"/>
      <c r="S35" s="35">
        <v>2</v>
      </c>
      <c r="T35" s="36"/>
      <c r="U35" s="37"/>
      <c r="V35" s="35"/>
      <c r="W35" s="36">
        <v>1</v>
      </c>
      <c r="X35" s="37"/>
      <c r="Y35" s="35">
        <v>1</v>
      </c>
      <c r="Z35" s="36"/>
      <c r="AA35" s="37">
        <v>1</v>
      </c>
      <c r="AB35" s="35">
        <v>1</v>
      </c>
      <c r="AC35" s="36">
        <v>1</v>
      </c>
      <c r="AD35" s="37">
        <v>1</v>
      </c>
      <c r="AE35" s="63"/>
      <c r="AF35" s="36"/>
      <c r="AG35" s="64"/>
      <c r="AH35" s="35"/>
      <c r="AI35" s="36"/>
      <c r="AJ35" s="37"/>
      <c r="AK35" s="33">
        <f t="shared" si="0"/>
        <v>11</v>
      </c>
      <c r="AL35" s="33"/>
      <c r="AM35" s="33">
        <f t="shared" si="1"/>
        <v>0</v>
      </c>
      <c r="AN35" s="34">
        <f t="shared" si="2"/>
        <v>306</v>
      </c>
      <c r="AO35" s="34">
        <f t="shared" si="3"/>
        <v>306</v>
      </c>
      <c r="AP35" s="27">
        <v>300</v>
      </c>
      <c r="AQ35" s="127">
        <f t="shared" si="4"/>
        <v>6</v>
      </c>
      <c r="AS35" s="81"/>
      <c r="BM35" s="25"/>
    </row>
    <row r="36" spans="1:65" ht="14.4" customHeight="1" x14ac:dyDescent="0.3">
      <c r="A36" s="3" t="s">
        <v>79</v>
      </c>
      <c r="B36" s="48" t="s">
        <v>80</v>
      </c>
      <c r="C36" s="38">
        <v>2</v>
      </c>
      <c r="D36" s="66"/>
      <c r="E36" s="66">
        <v>1</v>
      </c>
      <c r="F36" s="66">
        <v>1</v>
      </c>
      <c r="G36" s="67">
        <v>1</v>
      </c>
      <c r="H36" s="68"/>
      <c r="I36" s="69"/>
      <c r="J36" s="67">
        <v>1</v>
      </c>
      <c r="K36" s="68"/>
      <c r="L36" s="69"/>
      <c r="M36" s="67">
        <v>3</v>
      </c>
      <c r="N36" s="68"/>
      <c r="O36" s="69"/>
      <c r="P36" s="67">
        <v>5</v>
      </c>
      <c r="Q36" s="68"/>
      <c r="R36" s="69">
        <v>3</v>
      </c>
      <c r="S36" s="67">
        <v>3</v>
      </c>
      <c r="T36" s="68"/>
      <c r="U36" s="69"/>
      <c r="V36" s="67"/>
      <c r="W36" s="68"/>
      <c r="X36" s="69"/>
      <c r="Y36" s="67"/>
      <c r="Z36" s="68"/>
      <c r="AA36" s="69">
        <v>1</v>
      </c>
      <c r="AB36" s="35"/>
      <c r="AC36" s="36"/>
      <c r="AD36" s="37"/>
      <c r="AE36" s="63">
        <v>1</v>
      </c>
      <c r="AF36" s="36"/>
      <c r="AG36" s="64"/>
      <c r="AH36" s="35"/>
      <c r="AI36" s="36"/>
      <c r="AJ36" s="37"/>
      <c r="AK36" s="33">
        <f t="shared" si="0"/>
        <v>22</v>
      </c>
      <c r="AL36" s="33"/>
      <c r="AM36" s="33">
        <f t="shared" si="1"/>
        <v>0</v>
      </c>
      <c r="AN36" s="34">
        <f t="shared" si="2"/>
        <v>714</v>
      </c>
      <c r="AO36" s="34">
        <f t="shared" si="3"/>
        <v>714</v>
      </c>
      <c r="AP36" s="27">
        <v>714</v>
      </c>
      <c r="AQ36" s="127">
        <f t="shared" si="4"/>
        <v>0</v>
      </c>
      <c r="AS36" s="81"/>
      <c r="BM36" s="25"/>
    </row>
    <row r="37" spans="1:65" ht="14.4" customHeight="1" x14ac:dyDescent="0.3">
      <c r="A37" s="17" t="s">
        <v>83</v>
      </c>
      <c r="B37" s="56" t="s">
        <v>84</v>
      </c>
      <c r="C37" s="38"/>
      <c r="D37" s="66"/>
      <c r="E37" s="66"/>
      <c r="F37" s="66"/>
      <c r="G37" s="67"/>
      <c r="H37" s="68"/>
      <c r="I37" s="69"/>
      <c r="J37" s="67"/>
      <c r="K37" s="68"/>
      <c r="L37" s="69"/>
      <c r="M37" s="67"/>
      <c r="N37" s="68">
        <v>10</v>
      </c>
      <c r="O37" s="69"/>
      <c r="P37" s="67"/>
      <c r="Q37" s="68">
        <v>5</v>
      </c>
      <c r="R37" s="69"/>
      <c r="S37" s="67"/>
      <c r="T37" s="68">
        <v>3</v>
      </c>
      <c r="U37" s="69"/>
      <c r="V37" s="67"/>
      <c r="W37" s="68">
        <v>3</v>
      </c>
      <c r="X37" s="69"/>
      <c r="Y37" s="67"/>
      <c r="Z37" s="68"/>
      <c r="AA37" s="69"/>
      <c r="AB37" s="67"/>
      <c r="AC37" s="68"/>
      <c r="AD37" s="69"/>
      <c r="AE37" s="82"/>
      <c r="AF37" s="68"/>
      <c r="AG37" s="83"/>
      <c r="AH37" s="67"/>
      <c r="AI37" s="68"/>
      <c r="AJ37" s="69"/>
      <c r="AK37" s="33">
        <f t="shared" si="0"/>
        <v>21</v>
      </c>
      <c r="AL37" s="38"/>
      <c r="AM37" s="33">
        <f t="shared" si="1"/>
        <v>0</v>
      </c>
      <c r="AN37" s="34">
        <f t="shared" si="2"/>
        <v>126</v>
      </c>
      <c r="AO37" s="34">
        <f t="shared" si="3"/>
        <v>126</v>
      </c>
      <c r="AP37" s="27">
        <v>126</v>
      </c>
      <c r="AQ37" s="127">
        <f t="shared" si="4"/>
        <v>0</v>
      </c>
      <c r="AS37" s="81"/>
      <c r="BM37" s="25"/>
    </row>
    <row r="38" spans="1:65" ht="14.4" customHeight="1" thickBot="1" x14ac:dyDescent="0.35">
      <c r="A38" s="9" t="s">
        <v>93</v>
      </c>
      <c r="B38" s="49" t="s">
        <v>94</v>
      </c>
      <c r="C38" s="70"/>
      <c r="D38" s="71"/>
      <c r="E38" s="71"/>
      <c r="F38" s="71"/>
      <c r="G38" s="72"/>
      <c r="H38" s="73">
        <v>1</v>
      </c>
      <c r="I38" s="74"/>
      <c r="J38" s="72"/>
      <c r="K38" s="73">
        <v>2</v>
      </c>
      <c r="L38" s="74"/>
      <c r="M38" s="72"/>
      <c r="N38" s="73">
        <v>4</v>
      </c>
      <c r="O38" s="74"/>
      <c r="P38" s="72"/>
      <c r="Q38" s="73"/>
      <c r="R38" s="74"/>
      <c r="S38" s="72"/>
      <c r="T38" s="73">
        <v>1</v>
      </c>
      <c r="U38" s="74"/>
      <c r="V38" s="72"/>
      <c r="W38" s="73"/>
      <c r="X38" s="74"/>
      <c r="Y38" s="72"/>
      <c r="Z38" s="73"/>
      <c r="AA38" s="74"/>
      <c r="AB38" s="72"/>
      <c r="AC38" s="73">
        <v>1</v>
      </c>
      <c r="AD38" s="74"/>
      <c r="AE38" s="75"/>
      <c r="AF38" s="73"/>
      <c r="AG38" s="76"/>
      <c r="AH38" s="72"/>
      <c r="AI38" s="73"/>
      <c r="AJ38" s="74"/>
      <c r="AK38" s="38">
        <f t="shared" si="0"/>
        <v>9</v>
      </c>
      <c r="AL38" s="38"/>
      <c r="AM38" s="33">
        <f t="shared" si="1"/>
        <v>0</v>
      </c>
      <c r="AN38" s="34">
        <f t="shared" si="2"/>
        <v>54</v>
      </c>
      <c r="AO38" s="34">
        <f t="shared" si="3"/>
        <v>54</v>
      </c>
      <c r="AP38" s="59">
        <v>54</v>
      </c>
      <c r="AQ38" s="128">
        <f t="shared" si="4"/>
        <v>0</v>
      </c>
      <c r="AS38" s="81"/>
    </row>
    <row r="39" spans="1:65" ht="18.600000000000001" thickBot="1" x14ac:dyDescent="0.4">
      <c r="A39" s="26"/>
      <c r="B39" s="26"/>
      <c r="C39" s="27">
        <f t="shared" ref="C39:AQ39" si="5">SUM(C5:C38)</f>
        <v>56</v>
      </c>
      <c r="D39" s="27">
        <f t="shared" si="5"/>
        <v>75</v>
      </c>
      <c r="E39" s="27">
        <f t="shared" si="5"/>
        <v>114</v>
      </c>
      <c r="F39" s="39">
        <f t="shared" si="5"/>
        <v>108</v>
      </c>
      <c r="G39" s="28">
        <f t="shared" si="5"/>
        <v>95</v>
      </c>
      <c r="H39" s="29">
        <f t="shared" si="5"/>
        <v>5</v>
      </c>
      <c r="I39" s="30">
        <f t="shared" si="5"/>
        <v>2</v>
      </c>
      <c r="J39" s="28">
        <f t="shared" si="5"/>
        <v>87</v>
      </c>
      <c r="K39" s="29">
        <f t="shared" si="5"/>
        <v>4</v>
      </c>
      <c r="L39" s="31">
        <f t="shared" si="5"/>
        <v>3</v>
      </c>
      <c r="M39" s="32">
        <f t="shared" si="5"/>
        <v>263</v>
      </c>
      <c r="N39" s="29">
        <f t="shared" si="5"/>
        <v>43</v>
      </c>
      <c r="O39" s="30">
        <f t="shared" si="5"/>
        <v>17</v>
      </c>
      <c r="P39" s="28">
        <f t="shared" si="5"/>
        <v>142</v>
      </c>
      <c r="Q39" s="29">
        <f t="shared" si="5"/>
        <v>27</v>
      </c>
      <c r="R39" s="29">
        <f t="shared" si="5"/>
        <v>24</v>
      </c>
      <c r="S39" s="32">
        <f t="shared" si="5"/>
        <v>161</v>
      </c>
      <c r="T39" s="29">
        <f t="shared" si="5"/>
        <v>38</v>
      </c>
      <c r="U39" s="30">
        <f t="shared" si="5"/>
        <v>26</v>
      </c>
      <c r="V39" s="28">
        <f t="shared" si="5"/>
        <v>48</v>
      </c>
      <c r="W39" s="29">
        <f t="shared" si="5"/>
        <v>30</v>
      </c>
      <c r="X39" s="31">
        <f t="shared" si="5"/>
        <v>13</v>
      </c>
      <c r="Y39" s="32">
        <f t="shared" si="5"/>
        <v>39</v>
      </c>
      <c r="Z39" s="29">
        <f t="shared" si="5"/>
        <v>24</v>
      </c>
      <c r="AA39" s="30">
        <f t="shared" si="5"/>
        <v>10</v>
      </c>
      <c r="AB39" s="28">
        <f t="shared" si="5"/>
        <v>27</v>
      </c>
      <c r="AC39" s="29">
        <f t="shared" si="5"/>
        <v>28</v>
      </c>
      <c r="AD39" s="31">
        <f t="shared" si="5"/>
        <v>7</v>
      </c>
      <c r="AE39" s="32">
        <f t="shared" si="5"/>
        <v>18</v>
      </c>
      <c r="AF39" s="29">
        <f t="shared" si="5"/>
        <v>12</v>
      </c>
      <c r="AG39" s="30">
        <f t="shared" si="5"/>
        <v>4</v>
      </c>
      <c r="AH39" s="28">
        <f t="shared" si="5"/>
        <v>7</v>
      </c>
      <c r="AI39" s="29">
        <f t="shared" si="5"/>
        <v>8</v>
      </c>
      <c r="AJ39" s="31">
        <f t="shared" si="5"/>
        <v>5</v>
      </c>
      <c r="AK39" s="27">
        <f t="shared" si="5"/>
        <v>1570</v>
      </c>
      <c r="AL39" s="27">
        <f t="shared" si="5"/>
        <v>0</v>
      </c>
      <c r="AM39" s="27">
        <f t="shared" si="5"/>
        <v>0</v>
      </c>
      <c r="AN39" s="58">
        <f t="shared" si="5"/>
        <v>46416</v>
      </c>
      <c r="AO39" s="45">
        <f t="shared" si="5"/>
        <v>46416</v>
      </c>
      <c r="AP39" s="84">
        <f t="shared" si="5"/>
        <v>45297</v>
      </c>
      <c r="AQ39" s="129">
        <f t="shared" si="5"/>
        <v>1119</v>
      </c>
    </row>
    <row r="40" spans="1:65" ht="21" x14ac:dyDescent="0.4">
      <c r="C40" s="105">
        <f>D39+C39</f>
        <v>131</v>
      </c>
      <c r="D40" s="107"/>
      <c r="G40" s="105">
        <f>I39+H39+G39</f>
        <v>102</v>
      </c>
      <c r="H40" s="106"/>
      <c r="I40" s="107"/>
      <c r="J40" s="105">
        <f>O39+N39+M39+L39+K39+J39</f>
        <v>417</v>
      </c>
      <c r="K40" s="106"/>
      <c r="L40" s="106"/>
      <c r="M40" s="106"/>
      <c r="N40" s="106"/>
      <c r="O40" s="107"/>
      <c r="P40" s="105">
        <f>R39+Q39+P39</f>
        <v>193</v>
      </c>
      <c r="Q40" s="106"/>
      <c r="R40" s="107"/>
      <c r="S40" s="105">
        <f>U39+T39+S39</f>
        <v>225</v>
      </c>
      <c r="T40" s="106"/>
      <c r="U40" s="107"/>
      <c r="V40" s="105">
        <f>V39+W39+X39+Y39+Z39+AA39+AB39+AC39+AD39+AE39+AF39+AG39+AH39+AI39+AJ39</f>
        <v>280</v>
      </c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7"/>
      <c r="AN40" s="108"/>
      <c r="AO40" s="108"/>
    </row>
  </sheetData>
  <mergeCells count="25">
    <mergeCell ref="A3:B3"/>
    <mergeCell ref="G3:I3"/>
    <mergeCell ref="J3:L3"/>
    <mergeCell ref="M3:O3"/>
    <mergeCell ref="P3:R3"/>
    <mergeCell ref="S3:U3"/>
    <mergeCell ref="V3:X3"/>
    <mergeCell ref="Y3:AA3"/>
    <mergeCell ref="AN2:AN4"/>
    <mergeCell ref="AK2:AK4"/>
    <mergeCell ref="AL3:AL4"/>
    <mergeCell ref="AM2:AM4"/>
    <mergeCell ref="C40:D40"/>
    <mergeCell ref="G40:I40"/>
    <mergeCell ref="J40:O40"/>
    <mergeCell ref="P40:R40"/>
    <mergeCell ref="S40:U40"/>
    <mergeCell ref="AP2:AP4"/>
    <mergeCell ref="AQ2:AQ4"/>
    <mergeCell ref="V40:AJ40"/>
    <mergeCell ref="AN40:AO40"/>
    <mergeCell ref="AB3:AD3"/>
    <mergeCell ref="AE3:AG3"/>
    <mergeCell ref="AH3:AJ3"/>
    <mergeCell ref="AO2:AO4"/>
  </mergeCells>
  <pageMargins left="0.11811023622047245" right="0" top="0.35433070866141736" bottom="0" header="0.31496062992125984" footer="0.31496062992125984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DAMES</vt:lpstr>
      <vt:lpstr>HEREN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Eigenaar</cp:lastModifiedBy>
  <cp:lastPrinted>2023-05-02T20:45:15Z</cp:lastPrinted>
  <dcterms:created xsi:type="dcterms:W3CDTF">2017-04-03T09:13:28Z</dcterms:created>
  <dcterms:modified xsi:type="dcterms:W3CDTF">2023-06-17T16:41:38Z</dcterms:modified>
</cp:coreProperties>
</file>